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Formato" sheetId="1" r:id="rId1"/>
    <sheet name="Cajas" sheetId="4" r:id="rId2"/>
    <sheet name="Tamaños FBR" sheetId="2" state="hidden" r:id="rId3"/>
    <sheet name="Hoja1" sheetId="3" state="hidden" r:id="rId4"/>
  </sheets>
  <definedNames>
    <definedName name="_xlnm._FilterDatabase" localSheetId="0" hidden="1">Formato!$B$15:$G$15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WDmm7NWUKd6LDmMOpMf8uoDcAmA=="/>
    </ext>
  </extLst>
</workbook>
</file>

<file path=xl/calcChain.xml><?xml version="1.0" encoding="utf-8"?>
<calcChain xmlns="http://schemas.openxmlformats.org/spreadsheetml/2006/main">
  <c r="J17" i="1" l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I4" i="4" l="1"/>
  <c r="M17" i="1"/>
  <c r="M19" i="1"/>
  <c r="M24" i="1"/>
  <c r="M25" i="1"/>
  <c r="M27" i="1"/>
  <c r="M31" i="1"/>
  <c r="M32" i="1"/>
  <c r="M33" i="1"/>
  <c r="M34" i="1"/>
  <c r="M35" i="1"/>
  <c r="M37" i="1"/>
  <c r="M40" i="1"/>
  <c r="M41" i="1"/>
  <c r="M43" i="1"/>
  <c r="M47" i="1"/>
  <c r="M48" i="1"/>
  <c r="M49" i="1"/>
  <c r="M50" i="1"/>
  <c r="M51" i="1"/>
  <c r="M53" i="1"/>
  <c r="M56" i="1"/>
  <c r="M58" i="1"/>
  <c r="M59" i="1"/>
  <c r="M61" i="1"/>
  <c r="M62" i="1"/>
  <c r="M63" i="1"/>
  <c r="M64" i="1"/>
  <c r="M66" i="1"/>
  <c r="M67" i="1"/>
  <c r="M71" i="1"/>
  <c r="M72" i="1"/>
  <c r="M74" i="1"/>
  <c r="M75" i="1"/>
  <c r="M78" i="1"/>
  <c r="M79" i="1"/>
  <c r="M80" i="1"/>
  <c r="M82" i="1"/>
  <c r="M86" i="1"/>
  <c r="M87" i="1"/>
  <c r="M88" i="1"/>
  <c r="M90" i="1"/>
  <c r="M91" i="1"/>
  <c r="M94" i="1"/>
  <c r="M95" i="1"/>
  <c r="M96" i="1"/>
  <c r="M98" i="1"/>
  <c r="M99" i="1"/>
  <c r="M103" i="1"/>
  <c r="M104" i="1"/>
  <c r="M106" i="1"/>
  <c r="M107" i="1"/>
  <c r="M110" i="1"/>
  <c r="M111" i="1"/>
  <c r="M112" i="1"/>
  <c r="M114" i="1"/>
  <c r="M115" i="1"/>
  <c r="M118" i="1"/>
  <c r="M119" i="1"/>
  <c r="M120" i="1"/>
  <c r="M122" i="1"/>
  <c r="M123" i="1"/>
  <c r="M128" i="1"/>
  <c r="M130" i="1"/>
  <c r="M131" i="1"/>
  <c r="M135" i="1"/>
  <c r="M136" i="1"/>
  <c r="M138" i="1"/>
  <c r="M139" i="1"/>
  <c r="M143" i="1"/>
  <c r="M144" i="1"/>
  <c r="M151" i="1"/>
  <c r="M152" i="1"/>
  <c r="M154" i="1"/>
  <c r="M155" i="1"/>
  <c r="M158" i="1"/>
  <c r="M159" i="1"/>
  <c r="M160" i="1"/>
  <c r="M163" i="1"/>
  <c r="M167" i="1"/>
  <c r="M168" i="1"/>
  <c r="M171" i="1"/>
  <c r="M175" i="1"/>
  <c r="M176" i="1"/>
  <c r="M178" i="1"/>
  <c r="M179" i="1"/>
  <c r="M183" i="1"/>
  <c r="M184" i="1"/>
  <c r="M186" i="1"/>
  <c r="M187" i="1"/>
  <c r="M190" i="1"/>
  <c r="M192" i="1"/>
  <c r="M194" i="1"/>
  <c r="M198" i="1"/>
  <c r="M199" i="1"/>
  <c r="M200" i="1"/>
  <c r="M202" i="1"/>
  <c r="M203" i="1"/>
  <c r="M207" i="1"/>
  <c r="M208" i="1"/>
  <c r="M210" i="1"/>
  <c r="M211" i="1"/>
  <c r="M215" i="1"/>
  <c r="M216" i="1"/>
  <c r="M219" i="1"/>
  <c r="M224" i="1"/>
  <c r="M226" i="1"/>
  <c r="M227" i="1"/>
  <c r="M230" i="1"/>
  <c r="M231" i="1"/>
  <c r="M232" i="1"/>
  <c r="M234" i="1"/>
  <c r="M235" i="1"/>
  <c r="M239" i="1"/>
  <c r="M240" i="1"/>
  <c r="M242" i="1"/>
  <c r="M243" i="1"/>
  <c r="M247" i="1"/>
  <c r="M248" i="1"/>
  <c r="M250" i="1"/>
  <c r="M251" i="1"/>
  <c r="M256" i="1"/>
  <c r="M258" i="1"/>
  <c r="M259" i="1"/>
  <c r="M262" i="1"/>
  <c r="M263" i="1"/>
  <c r="M264" i="1"/>
  <c r="M266" i="1"/>
  <c r="M267" i="1"/>
  <c r="M271" i="1"/>
  <c r="M272" i="1"/>
  <c r="M274" i="1"/>
  <c r="M275" i="1"/>
  <c r="M280" i="1"/>
  <c r="M288" i="1"/>
  <c r="M290" i="1"/>
  <c r="M291" i="1"/>
  <c r="M295" i="1"/>
  <c r="M296" i="1"/>
  <c r="M298" i="1"/>
  <c r="M299" i="1"/>
  <c r="M303" i="1"/>
  <c r="M304" i="1"/>
  <c r="M307" i="1"/>
  <c r="M311" i="1"/>
  <c r="M312" i="1"/>
  <c r="M315" i="1"/>
  <c r="M318" i="1"/>
  <c r="M319" i="1"/>
  <c r="M320" i="1"/>
  <c r="M322" i="1"/>
  <c r="M323" i="1"/>
  <c r="M327" i="1"/>
  <c r="M328" i="1"/>
  <c r="M330" i="1"/>
  <c r="M331" i="1"/>
  <c r="M335" i="1"/>
  <c r="M336" i="1"/>
  <c r="M339" i="1"/>
  <c r="M343" i="1"/>
  <c r="M344" i="1"/>
  <c r="J16" i="1"/>
  <c r="B17" i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M18" i="1"/>
  <c r="M20" i="1"/>
  <c r="M21" i="1"/>
  <c r="M22" i="1"/>
  <c r="M23" i="1"/>
  <c r="M26" i="1"/>
  <c r="M28" i="1"/>
  <c r="M29" i="1"/>
  <c r="M30" i="1"/>
  <c r="M36" i="1"/>
  <c r="M38" i="1"/>
  <c r="M39" i="1"/>
  <c r="M42" i="1"/>
  <c r="M44" i="1"/>
  <c r="M45" i="1"/>
  <c r="M46" i="1"/>
  <c r="M52" i="1"/>
  <c r="M54" i="1"/>
  <c r="M55" i="1"/>
  <c r="M57" i="1"/>
  <c r="M60" i="1"/>
  <c r="M65" i="1"/>
  <c r="M68" i="1"/>
  <c r="M69" i="1"/>
  <c r="M70" i="1"/>
  <c r="M73" i="1"/>
  <c r="M76" i="1"/>
  <c r="M77" i="1"/>
  <c r="M81" i="1"/>
  <c r="M83" i="1"/>
  <c r="M84" i="1"/>
  <c r="M85" i="1"/>
  <c r="M89" i="1"/>
  <c r="M92" i="1"/>
  <c r="M93" i="1"/>
  <c r="M97" i="1"/>
  <c r="M100" i="1"/>
  <c r="M101" i="1"/>
  <c r="M102" i="1"/>
  <c r="M105" i="1"/>
  <c r="M108" i="1"/>
  <c r="M109" i="1"/>
  <c r="M113" i="1"/>
  <c r="M116" i="1"/>
  <c r="M117" i="1"/>
  <c r="M121" i="1"/>
  <c r="M124" i="1"/>
  <c r="M125" i="1"/>
  <c r="M126" i="1"/>
  <c r="M127" i="1"/>
  <c r="M129" i="1"/>
  <c r="M132" i="1"/>
  <c r="M133" i="1"/>
  <c r="M134" i="1"/>
  <c r="M137" i="1"/>
  <c r="M140" i="1"/>
  <c r="M141" i="1"/>
  <c r="M142" i="1"/>
  <c r="M145" i="1"/>
  <c r="M146" i="1"/>
  <c r="M147" i="1"/>
  <c r="M148" i="1"/>
  <c r="M149" i="1"/>
  <c r="M150" i="1"/>
  <c r="M153" i="1"/>
  <c r="M156" i="1"/>
  <c r="M157" i="1"/>
  <c r="M161" i="1"/>
  <c r="M162" i="1"/>
  <c r="M164" i="1"/>
  <c r="M165" i="1"/>
  <c r="M166" i="1"/>
  <c r="M169" i="1"/>
  <c r="M170" i="1"/>
  <c r="M172" i="1"/>
  <c r="M173" i="1"/>
  <c r="M174" i="1"/>
  <c r="M177" i="1"/>
  <c r="M180" i="1"/>
  <c r="M181" i="1"/>
  <c r="M182" i="1"/>
  <c r="M185" i="1"/>
  <c r="M188" i="1"/>
  <c r="M189" i="1"/>
  <c r="M191" i="1"/>
  <c r="M193" i="1"/>
  <c r="M195" i="1"/>
  <c r="M196" i="1"/>
  <c r="M197" i="1"/>
  <c r="M201" i="1"/>
  <c r="M204" i="1"/>
  <c r="M205" i="1"/>
  <c r="M206" i="1"/>
  <c r="M209" i="1"/>
  <c r="M212" i="1"/>
  <c r="M213" i="1"/>
  <c r="M214" i="1"/>
  <c r="M217" i="1"/>
  <c r="M218" i="1"/>
  <c r="M220" i="1"/>
  <c r="M221" i="1"/>
  <c r="M222" i="1"/>
  <c r="M223" i="1"/>
  <c r="M225" i="1"/>
  <c r="M228" i="1"/>
  <c r="M229" i="1"/>
  <c r="M233" i="1"/>
  <c r="M236" i="1"/>
  <c r="M237" i="1"/>
  <c r="M238" i="1"/>
  <c r="M241" i="1"/>
  <c r="M244" i="1"/>
  <c r="M245" i="1"/>
  <c r="M246" i="1"/>
  <c r="M249" i="1"/>
  <c r="M252" i="1"/>
  <c r="M253" i="1"/>
  <c r="M254" i="1"/>
  <c r="M255" i="1"/>
  <c r="M257" i="1"/>
  <c r="M260" i="1"/>
  <c r="M261" i="1"/>
  <c r="M265" i="1"/>
  <c r="M268" i="1"/>
  <c r="M269" i="1"/>
  <c r="M270" i="1"/>
  <c r="M273" i="1"/>
  <c r="M276" i="1"/>
  <c r="M277" i="1"/>
  <c r="M278" i="1"/>
  <c r="M279" i="1"/>
  <c r="M281" i="1"/>
  <c r="M282" i="1"/>
  <c r="M283" i="1"/>
  <c r="M284" i="1"/>
  <c r="M285" i="1"/>
  <c r="M286" i="1"/>
  <c r="M287" i="1"/>
  <c r="M289" i="1"/>
  <c r="M292" i="1"/>
  <c r="M293" i="1"/>
  <c r="M294" i="1"/>
  <c r="M297" i="1"/>
  <c r="M300" i="1"/>
  <c r="M301" i="1"/>
  <c r="M302" i="1"/>
  <c r="M305" i="1"/>
  <c r="M306" i="1"/>
  <c r="M308" i="1"/>
  <c r="M309" i="1"/>
  <c r="M310" i="1"/>
  <c r="M313" i="1"/>
  <c r="M314" i="1"/>
  <c r="M316" i="1"/>
  <c r="M317" i="1"/>
  <c r="M321" i="1"/>
  <c r="M324" i="1"/>
  <c r="M325" i="1"/>
  <c r="M326" i="1"/>
  <c r="M329" i="1"/>
  <c r="M332" i="1"/>
  <c r="M333" i="1"/>
  <c r="M334" i="1"/>
  <c r="M337" i="1"/>
  <c r="M338" i="1"/>
  <c r="M340" i="1"/>
  <c r="M341" i="1"/>
  <c r="M342" i="1"/>
  <c r="L16" i="1" l="1"/>
  <c r="M16" i="1" s="1"/>
  <c r="I7" i="1"/>
  <c r="I9" i="4"/>
  <c r="I8" i="4"/>
  <c r="I7" i="4"/>
  <c r="I6" i="4"/>
  <c r="I5" i="4"/>
  <c r="J9" i="4"/>
  <c r="J8" i="4"/>
  <c r="J7" i="4"/>
  <c r="J6" i="4"/>
  <c r="J5" i="4"/>
  <c r="J4" i="4"/>
</calcChain>
</file>

<file path=xl/comments1.xml><?xml version="1.0" encoding="utf-8"?>
<comments xmlns="http://schemas.openxmlformats.org/spreadsheetml/2006/main">
  <authors>
    <author>tc={10971139-6F3E-41E6-BE28-B63179099552}</author>
  </authors>
  <commentList>
    <comment ref="C15" authorId="0">
      <text>
        <r>
          <rPr>
            <sz val="11"/>
            <color theme="1"/>
            <rFont val="Calibri"/>
            <family val="2"/>
            <scheme val="minor"/>
          </rPr>
          <t>¿Es un producto nuevo que enviará por primera vez a FF o es una reposición?</t>
        </r>
      </text>
    </comment>
  </commentList>
</comments>
</file>

<file path=xl/comments2.xml><?xml version="1.0" encoding="utf-8"?>
<comments xmlns="http://schemas.openxmlformats.org/spreadsheetml/2006/main">
  <authors>
    <author>tc={75941C09-5852-4524-B6A2-C82D66C9A46B}</author>
  </authors>
  <commentList>
    <comment ref="H3" author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"Seller Directo" (cuando seller llega al CD)
"MKP Recoje" (cuando Carlos Ayala envía a recoger)</t>
        </r>
      </text>
    </comment>
  </commentList>
</comments>
</file>

<file path=xl/sharedStrings.xml><?xml version="1.0" encoding="utf-8"?>
<sst xmlns="http://schemas.openxmlformats.org/spreadsheetml/2006/main" count="84" uniqueCount="62">
  <si>
    <t>RUC</t>
  </si>
  <si>
    <t>Largo x alto x ancho</t>
  </si>
  <si>
    <t>N° Item</t>
  </si>
  <si>
    <t>Cantidad</t>
  </si>
  <si>
    <t>Volumen unitario (m3)</t>
  </si>
  <si>
    <t>*Solo en caso Seller decida enviar mercadería con OPL Ripley.</t>
  </si>
  <si>
    <t>Tamaño FBR</t>
  </si>
  <si>
    <t>Peso Máx (kg)</t>
  </si>
  <si>
    <t>Longitud Máx (cm)</t>
  </si>
  <si>
    <t>Volumen Max (m³)</t>
  </si>
  <si>
    <t>XXXS</t>
  </si>
  <si>
    <t>XXS</t>
  </si>
  <si>
    <t>XS</t>
  </si>
  <si>
    <t>S</t>
  </si>
  <si>
    <t>M1</t>
  </si>
  <si>
    <t>M2</t>
  </si>
  <si>
    <t>L</t>
  </si>
  <si>
    <t>XL</t>
  </si>
  <si>
    <t>XXL</t>
  </si>
  <si>
    <t>XXXL</t>
  </si>
  <si>
    <t>+</t>
  </si>
  <si>
    <t>Cobro por unidad</t>
  </si>
  <si>
    <t>Monto (S/ )</t>
  </si>
  <si>
    <t>Monto total a pagar (S/ )</t>
  </si>
  <si>
    <t>**Monto mínimo a pagar: S/ 50</t>
  </si>
  <si>
    <t>Producto FBR</t>
  </si>
  <si>
    <t>Reposición</t>
  </si>
  <si>
    <t>Primer envio</t>
  </si>
  <si>
    <t>PMP FBR</t>
  </si>
  <si>
    <t>Nombre Producto</t>
  </si>
  <si>
    <t>Largo (cm)</t>
  </si>
  <si>
    <t>Ancho (cm)</t>
  </si>
  <si>
    <t>Altura (cm)</t>
  </si>
  <si>
    <t>PMM</t>
  </si>
  <si>
    <t>Casepack ID</t>
  </si>
  <si>
    <t>Cod_Proveedor</t>
  </si>
  <si>
    <t>SKU Ripley</t>
  </si>
  <si>
    <t>Nro de Caja (LPN)</t>
  </si>
  <si>
    <t>NC0017359000001</t>
  </si>
  <si>
    <t>NC0017359000002</t>
  </si>
  <si>
    <t>NC0017359000003</t>
  </si>
  <si>
    <t>NC0017359000004</t>
  </si>
  <si>
    <t>NC0017359000005</t>
  </si>
  <si>
    <t>NC0017359000006</t>
  </si>
  <si>
    <t>Responsable del Despacho</t>
  </si>
  <si>
    <t>Fecha Cita / Recojo</t>
  </si>
  <si>
    <t>DATOS COMPLETADOS POR SELLER</t>
  </si>
  <si>
    <t>DATOS COMPLETADOS POR SANTIAGO</t>
  </si>
  <si>
    <t>DATOS AUTOMATICOS</t>
  </si>
  <si>
    <t>FORMATO DE ABASTECIMIENTO FULFILLMENT</t>
  </si>
  <si>
    <t>TIENDA</t>
  </si>
  <si>
    <t>RAZON SOCIAL</t>
  </si>
  <si>
    <t>Peso unitario (kg)</t>
  </si>
  <si>
    <t>Si Ripley se encargará del traslado:</t>
  </si>
  <si>
    <t>TRASLADO POR:</t>
  </si>
  <si>
    <t>RIPLEY</t>
  </si>
  <si>
    <t>SELLER</t>
  </si>
  <si>
    <t>¿Primer envío?</t>
  </si>
  <si>
    <t>Código PMP</t>
  </si>
  <si>
    <t>ID TIENDA</t>
  </si>
  <si>
    <t>DIRECCION RECOJO:</t>
  </si>
  <si>
    <t>FECHA DE RECOJO: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</si>
</sst>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S/&quot;\ * #,##0.00_-;\-&quot;S/&quot;\ * #,##0.00_-;_-&quot;S/&quot;\ * &quot;-&quot;??_-;_-@_-"/>
    <numFmt numFmtId="164" formatCode="&quot;S/&quot;\ #,##0.00"/>
  </numFmts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rbel"/>
      <family val="2"/>
    </font>
    <font>
      <b/>
      <sz val="20"/>
      <color rgb="FF7030A0"/>
      <name val="Corbel"/>
      <family val="2"/>
    </font>
    <font>
      <b/>
      <sz val="11"/>
      <color theme="1"/>
      <name val="Corbel"/>
      <family val="2"/>
    </font>
    <font>
      <b/>
      <sz val="11"/>
      <color theme="0"/>
      <name val="Corbel"/>
      <family val="2"/>
    </font>
    <font>
      <sz val="11"/>
      <name val="Corbel"/>
      <family val="2"/>
    </font>
    <font>
      <sz val="11"/>
      <color theme="1"/>
      <name val="Calibri"/>
      <family val="2"/>
      <scheme val="minor"/>
    </font>
    <font>
      <b/>
      <sz val="11"/>
      <name val="Corbel"/>
      <family val="2"/>
    </font>
    <font>
      <b/>
      <sz val="10"/>
      <color theme="0"/>
      <name val="Corbel"/>
      <family val="2"/>
    </font>
    <font>
      <b/>
      <sz val="10"/>
      <name val="Corbel"/>
      <family val="2"/>
    </font>
    <font>
      <b/>
      <sz val="10"/>
      <color theme="1"/>
      <name val="Corbel"/>
      <family val="2"/>
    </font>
    <font>
      <sz val="10"/>
      <color theme="1"/>
      <name val="Corbel"/>
      <family val="2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0"/>
      <name val="Corbel"/>
      <family val="2"/>
    </font>
    <font>
      <b/>
      <sz val="14"/>
      <name val="Corbel"/>
      <family val="2"/>
    </font>
    <font>
      <b/>
      <sz val="9"/>
      <name val="Corbel"/>
      <family val="2"/>
    </font>
    <font>
      <sz val="10"/>
      <color rgb="FF000000"/>
      <name val="Corbel"/>
    </font>
    <font>
      <sz val="11"/>
      <color theme="0"/>
      <name val="Corbel"/>
      <family val="2"/>
    </font>
    <font>
      <sz val="10"/>
      <color theme="0"/>
      <name val="Corbe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7030A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7030A0"/>
        <bgColor theme="4"/>
      </patternFill>
    </fill>
    <fill>
      <patternFill patternType="solid">
        <fgColor rgb="FFE2C1EB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77">
    <xf numFmtId="0" fontId="0" fillId="0" borderId="0" xfId="0"/>
    <xf numFmtId="0" fontId="10" fillId="3" borderId="4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wrapText="1"/>
    </xf>
    <xf numFmtId="0" fontId="11" fillId="6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4" fillId="7" borderId="4" xfId="0" applyFont="1" applyFill="1" applyBorder="1" applyAlignment="1">
      <alignment horizontal="center" vertical="center" wrapText="1"/>
    </xf>
    <xf numFmtId="164" fontId="15" fillId="8" borderId="4" xfId="1" applyNumberFormat="1" applyFont="1" applyFill="1" applyBorder="1" applyAlignment="1">
      <alignment horizontal="center"/>
    </xf>
    <xf numFmtId="0" fontId="3" fillId="0" borderId="0" xfId="0" applyFont="1"/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13" xfId="0" applyFont="1" applyFill="1" applyBorder="1" applyAlignment="1">
      <alignment horizontal="center"/>
    </xf>
    <xf numFmtId="0" fontId="6" fillId="9" borderId="14" xfId="0" applyFont="1" applyFill="1" applyBorder="1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4" fontId="3" fillId="0" borderId="8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10" borderId="7" xfId="0" applyFont="1" applyFill="1" applyBorder="1" applyAlignment="1">
      <alignment horizontal="center"/>
    </xf>
    <xf numFmtId="1" fontId="3" fillId="10" borderId="8" xfId="0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6" fillId="3" borderId="4" xfId="0" applyFont="1" applyFill="1" applyBorder="1" applyProtection="1">
      <protection locked="0"/>
    </xf>
    <xf numFmtId="0" fontId="9" fillId="0" borderId="4" xfId="0" applyFont="1" applyFill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9" fillId="0" borderId="0" xfId="0" applyFont="1" applyProtection="1">
      <protection locked="0"/>
    </xf>
    <xf numFmtId="0" fontId="7" fillId="0" borderId="4" xfId="0" applyFont="1" applyFill="1" applyBorder="1" applyProtection="1">
      <protection locked="0"/>
    </xf>
    <xf numFmtId="0" fontId="18" fillId="5" borderId="0" xfId="0" applyFont="1" applyFill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7" fillId="5" borderId="0" xfId="0" applyFont="1" applyFill="1" applyProtection="1">
      <protection locked="0"/>
    </xf>
    <xf numFmtId="0" fontId="5" fillId="4" borderId="18" xfId="0" applyFont="1" applyFill="1" applyBorder="1" applyAlignment="1" applyProtection="1">
      <alignment horizontal="center"/>
      <protection locked="0"/>
    </xf>
    <xf numFmtId="0" fontId="6" fillId="3" borderId="4" xfId="0" applyFont="1" applyFill="1" applyBorder="1" applyAlignment="1" applyProtection="1">
      <alignment horizontal="center"/>
      <protection locked="0"/>
    </xf>
    <xf numFmtId="0" fontId="9" fillId="11" borderId="4" xfId="0" applyFont="1" applyFill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19" xfId="0" applyFont="1" applyBorder="1" applyAlignment="1" applyProtection="1">
      <alignment horizontal="center"/>
      <protection locked="0"/>
    </xf>
    <xf numFmtId="0" fontId="3" fillId="2" borderId="19" xfId="0" applyFont="1" applyFill="1" applyBorder="1" applyProtection="1"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64" fontId="3" fillId="0" borderId="4" xfId="0" applyNumberFormat="1" applyFont="1" applyBorder="1" applyAlignment="1" applyProtection="1">
      <alignment horizontal="center"/>
    </xf>
    <xf numFmtId="164" fontId="3" fillId="0" borderId="13" xfId="0" applyNumberFormat="1" applyFont="1" applyBorder="1" applyAlignment="1" applyProtection="1">
      <alignment horizontal="center"/>
    </xf>
    <xf numFmtId="0" fontId="7" fillId="0" borderId="0" xfId="0" applyFont="1" applyFill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164" fontId="17" fillId="5" borderId="18" xfId="0" applyNumberFormat="1" applyFont="1" applyFill="1" applyBorder="1" applyAlignment="1" applyProtection="1">
      <alignment horizontal="center" vertical="center"/>
    </xf>
    <xf numFmtId="164" fontId="17" fillId="5" borderId="13" xfId="0" applyNumberFormat="1" applyFont="1" applyFill="1" applyBorder="1" applyAlignment="1" applyProtection="1">
      <alignment horizontal="center" vertical="center"/>
    </xf>
    <xf numFmtId="0" fontId="16" fillId="3" borderId="0" xfId="0" applyFont="1" applyFill="1" applyAlignment="1" applyProtection="1">
      <alignment horizontal="center" vertical="center" wrapText="1"/>
      <protection locked="0"/>
    </xf>
    <xf numFmtId="0" fontId="16" fillId="3" borderId="6" xfId="0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3" fontId="19" fillId="0" borderId="1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20" fillId="0" borderId="0" xfId="0" applyFont="1" applyFill="1" applyBorder="1" applyProtection="1">
      <protection locked="0"/>
    </xf>
    <xf numFmtId="0" fontId="21" fillId="0" borderId="0" xfId="0" applyFont="1" applyFill="1" applyBorder="1" applyAlignment="1">
      <alignment horizontal="center"/>
    </xf>
    <xf numFmtId="44" fontId="20" fillId="0" borderId="0" xfId="0" applyNumberFormat="1" applyFont="1" applyFill="1" applyBorder="1" applyProtection="1">
      <protection locked="0"/>
    </xf>
    <xf numFmtId="0" fontId="21" fillId="0" borderId="0" xfId="0" quotePrefix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microsoft.com/office/2017/10/relationships/person" Target="persons/person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antiago Romero" id="{C4EAE596-1D12-4070-A578-8405B9043110}" userId="b2200680c715756d" providerId="Windows Live"/>
  <person displayName="PABLO CESAR GUTIERREZ ZUÑIGA" id="{A364179D-E9E2-4422-BE8F-6ECDDB1E9167}" userId="S::pgutierrez@ripley.com.pe::bbe574fd-af4d-4ddf-bed5-d9e09c63fa1c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5" dT="2024-01-04T16:47:15.40" personId="{C4EAE596-1D12-4070-A578-8405B9043110}" id="{10971139-6F3E-41E6-BE28-B63179099552}">
    <text>Indicar si es un producto que van a enviar por primera vez a FBR, o si es una reposición de un producto que ya ha estado en FBR.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H3" dT="2024-07-17T20:36:44.62" personId="{A364179D-E9E2-4422-BE8F-6ECDDB1E9167}" id="{75941C09-5852-4524-B6A2-C82D66C9A46B}">
    <text>"Seller Directo" (cuando seller llega al CD)
"MKP Recoje" (cuando Carlos Ayala envía a recoger)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A995"/>
  <sheetViews>
    <sheetView showGridLines="0" tabSelected="1" zoomScale="85" zoomScaleNormal="85" workbookViewId="0">
      <selection activeCell="E10" sqref="E10"/>
    </sheetView>
  </sheetViews>
  <sheetFormatPr baseColWidth="10" defaultColWidth="14.42578125" defaultRowHeight="15" customHeight="1" x14ac:dyDescent="0.25"/>
  <cols>
    <col min="1" max="1" width="5.140625" style="28" customWidth="1"/>
    <col min="2" max="2" width="18" style="28" customWidth="1"/>
    <col min="3" max="3" width="24.85546875" style="28" customWidth="1"/>
    <col min="4" max="4" width="21" style="28" customWidth="1"/>
    <col min="5" max="5" width="21.42578125" style="28" customWidth="1"/>
    <col min="6" max="6" width="19.5703125" style="28" customWidth="1"/>
    <col min="7" max="7" width="21.140625" style="28" customWidth="1"/>
    <col min="8" max="8" width="15.7109375" style="28" bestFit="1" customWidth="1"/>
    <col min="9" max="9" width="22.28515625" style="28" bestFit="1" customWidth="1"/>
    <col min="10" max="10" width="22" style="28" hidden="1" customWidth="1"/>
    <col min="11" max="11" width="17.42578125" style="28" bestFit="1" customWidth="1"/>
    <col min="12" max="12" width="23.28515625" style="28" customWidth="1"/>
    <col min="13" max="13" width="12.85546875" style="28" bestFit="1" customWidth="1"/>
    <col min="14" max="14" width="11.140625" style="28" hidden="1" customWidth="1"/>
    <col min="15" max="27" width="10.7109375" style="28" hidden="1" customWidth="1"/>
    <col min="28" max="28" width="10.7109375" style="28" customWidth="1"/>
    <col min="29" max="16384" width="14.42578125" style="28"/>
  </cols>
  <sheetData>
    <row r="1" spans="2:18" ht="14.25" customHeight="1" x14ac:dyDescent="0.25">
      <c r="N1" s="71" t="s">
        <v>6</v>
      </c>
      <c r="O1" s="72" t="s">
        <v>7</v>
      </c>
      <c r="P1" s="72" t="s">
        <v>8</v>
      </c>
      <c r="Q1" s="72" t="s">
        <v>9</v>
      </c>
      <c r="R1" s="73"/>
    </row>
    <row r="2" spans="2:18" ht="5.25" customHeight="1" x14ac:dyDescent="0.25">
      <c r="N2" s="71" t="s">
        <v>10</v>
      </c>
      <c r="O2" s="74">
        <v>1</v>
      </c>
      <c r="P2" s="74">
        <v>30</v>
      </c>
      <c r="Q2" s="74">
        <v>5.0000000000000001E-3</v>
      </c>
      <c r="R2" s="73"/>
    </row>
    <row r="3" spans="2:18" ht="24.75" customHeight="1" x14ac:dyDescent="0.4">
      <c r="B3" s="60" t="s">
        <v>49</v>
      </c>
      <c r="C3" s="60"/>
      <c r="D3" s="60"/>
      <c r="E3" s="60"/>
      <c r="F3" s="60"/>
      <c r="G3" s="60"/>
      <c r="H3" s="60"/>
      <c r="I3" s="60"/>
      <c r="N3" s="71" t="s">
        <v>11</v>
      </c>
      <c r="O3" s="74">
        <v>3</v>
      </c>
      <c r="P3" s="74">
        <v>40</v>
      </c>
      <c r="Q3" s="74">
        <v>8.9999999999999993E-3</v>
      </c>
      <c r="R3" s="73"/>
    </row>
    <row r="4" spans="2:18" ht="15" customHeight="1" x14ac:dyDescent="0.25">
      <c r="N4" s="71" t="s">
        <v>12</v>
      </c>
      <c r="O4" s="74">
        <v>5</v>
      </c>
      <c r="P4" s="74">
        <v>40</v>
      </c>
      <c r="Q4" s="74">
        <v>0.02</v>
      </c>
      <c r="R4" s="73"/>
    </row>
    <row r="5" spans="2:18" ht="22.15" customHeight="1" x14ac:dyDescent="0.25">
      <c r="I5" s="63" t="s">
        <v>23</v>
      </c>
      <c r="J5" s="29"/>
      <c r="N5" s="71" t="s">
        <v>13</v>
      </c>
      <c r="O5" s="74">
        <v>10</v>
      </c>
      <c r="P5" s="74">
        <v>60</v>
      </c>
      <c r="Q5" s="74">
        <v>0.06</v>
      </c>
      <c r="R5" s="73"/>
    </row>
    <row r="6" spans="2:18" ht="14.25" customHeight="1" x14ac:dyDescent="0.25">
      <c r="B6" s="30" t="s">
        <v>59</v>
      </c>
      <c r="C6" s="31"/>
      <c r="D6" s="32" t="s">
        <v>53</v>
      </c>
      <c r="I6" s="64"/>
      <c r="J6" s="29"/>
      <c r="N6" s="71" t="s">
        <v>14</v>
      </c>
      <c r="O6" s="74">
        <v>12</v>
      </c>
      <c r="P6" s="74">
        <v>75</v>
      </c>
      <c r="Q6" s="74">
        <v>0.08</v>
      </c>
      <c r="R6" s="73"/>
    </row>
    <row r="7" spans="2:18" ht="14.25" customHeight="1" x14ac:dyDescent="0.25">
      <c r="B7" s="30" t="s">
        <v>50</v>
      </c>
      <c r="C7" s="31"/>
      <c r="D7" s="33" t="s">
        <v>60</v>
      </c>
      <c r="E7" s="34"/>
      <c r="H7" s="33"/>
      <c r="I7" s="61">
        <f>IF(C10="SELLER",0,IF(SUM(M16:M43)&lt;50,50,SUM(M16:M43)))</f>
        <v>0</v>
      </c>
      <c r="J7" s="35"/>
      <c r="N7" s="71" t="s">
        <v>15</v>
      </c>
      <c r="O7" s="74">
        <v>15</v>
      </c>
      <c r="P7" s="74">
        <v>100</v>
      </c>
      <c r="Q7" s="74">
        <v>0.12</v>
      </c>
      <c r="R7" s="73"/>
    </row>
    <row r="8" spans="2:18" ht="14.25" customHeight="1" x14ac:dyDescent="0.25">
      <c r="B8" s="30" t="s">
        <v>51</v>
      </c>
      <c r="C8" s="31"/>
      <c r="D8" s="33" t="s">
        <v>61</v>
      </c>
      <c r="I8" s="62"/>
      <c r="J8" s="35"/>
      <c r="N8" s="71" t="s">
        <v>16</v>
      </c>
      <c r="O8" s="74">
        <v>20</v>
      </c>
      <c r="P8" s="74">
        <v>110</v>
      </c>
      <c r="Q8" s="74">
        <v>0.16</v>
      </c>
      <c r="R8" s="73"/>
    </row>
    <row r="9" spans="2:18" ht="14.25" customHeight="1" x14ac:dyDescent="0.25">
      <c r="B9" s="30" t="s">
        <v>0</v>
      </c>
      <c r="C9" s="31"/>
      <c r="D9" s="59"/>
      <c r="I9" s="37" t="s">
        <v>5</v>
      </c>
      <c r="J9" s="38"/>
      <c r="N9" s="71" t="s">
        <v>17</v>
      </c>
      <c r="O9" s="74">
        <v>25</v>
      </c>
      <c r="P9" s="74">
        <v>120</v>
      </c>
      <c r="Q9" s="74">
        <v>0.2</v>
      </c>
      <c r="R9" s="75"/>
    </row>
    <row r="10" spans="2:18" ht="14.25" customHeight="1" x14ac:dyDescent="0.25">
      <c r="B10" s="30" t="s">
        <v>54</v>
      </c>
      <c r="C10" s="36" t="s">
        <v>56</v>
      </c>
      <c r="D10" s="40"/>
      <c r="H10" s="41"/>
      <c r="I10" s="37" t="s">
        <v>24</v>
      </c>
      <c r="J10" s="29"/>
      <c r="K10" s="29"/>
      <c r="L10" s="29"/>
      <c r="N10" s="71" t="s">
        <v>18</v>
      </c>
      <c r="O10" s="74">
        <v>30</v>
      </c>
      <c r="P10" s="74">
        <v>150</v>
      </c>
      <c r="Q10" s="74">
        <v>1</v>
      </c>
      <c r="R10" s="73"/>
    </row>
    <row r="11" spans="2:18" ht="14.25" customHeight="1" x14ac:dyDescent="0.25">
      <c r="C11" s="40"/>
      <c r="D11" s="40"/>
      <c r="E11" s="32"/>
      <c r="J11" s="29"/>
      <c r="K11" s="29"/>
      <c r="L11" s="29"/>
      <c r="N11" s="71" t="s">
        <v>19</v>
      </c>
      <c r="O11" s="76" t="s">
        <v>20</v>
      </c>
      <c r="P11" s="76" t="s">
        <v>20</v>
      </c>
      <c r="Q11" s="76" t="s">
        <v>20</v>
      </c>
      <c r="R11" s="73"/>
    </row>
    <row r="12" spans="2:18" ht="14.25" customHeight="1" x14ac:dyDescent="0.25">
      <c r="C12" s="33"/>
      <c r="D12" s="33"/>
      <c r="E12" s="32"/>
      <c r="J12" s="29"/>
      <c r="K12" s="35"/>
      <c r="L12" s="35"/>
      <c r="N12" s="73"/>
      <c r="O12" s="73"/>
      <c r="P12" s="73"/>
      <c r="Q12" s="73"/>
      <c r="R12" s="73"/>
    </row>
    <row r="13" spans="2:18" ht="14.25" customHeight="1" x14ac:dyDescent="0.25">
      <c r="B13" s="33"/>
      <c r="C13" s="33"/>
      <c r="D13" s="33"/>
      <c r="E13" s="32"/>
      <c r="K13" s="35"/>
      <c r="L13" s="35"/>
      <c r="M13" s="42"/>
    </row>
    <row r="14" spans="2:18" ht="14.25" customHeight="1" x14ac:dyDescent="0.25">
      <c r="J14" s="43" t="s">
        <v>1</v>
      </c>
      <c r="L14" s="39"/>
      <c r="M14" s="39"/>
    </row>
    <row r="15" spans="2:18" ht="14.25" customHeight="1" x14ac:dyDescent="0.25">
      <c r="B15" s="44" t="s">
        <v>2</v>
      </c>
      <c r="C15" s="44" t="s">
        <v>57</v>
      </c>
      <c r="D15" s="44" t="s">
        <v>58</v>
      </c>
      <c r="E15" s="44" t="s">
        <v>29</v>
      </c>
      <c r="F15" s="44" t="s">
        <v>3</v>
      </c>
      <c r="G15" s="44" t="s">
        <v>30</v>
      </c>
      <c r="H15" s="44" t="s">
        <v>31</v>
      </c>
      <c r="I15" s="44" t="s">
        <v>32</v>
      </c>
      <c r="J15" s="44" t="s">
        <v>4</v>
      </c>
      <c r="K15" s="44" t="s">
        <v>52</v>
      </c>
      <c r="L15" s="45" t="s">
        <v>6</v>
      </c>
      <c r="M15" s="45" t="s">
        <v>22</v>
      </c>
    </row>
    <row r="16" spans="2:18" ht="14.25" customHeight="1" x14ac:dyDescent="0.25">
      <c r="B16" s="46">
        <v>1</v>
      </c>
      <c r="C16" s="46"/>
      <c r="D16" s="46"/>
      <c r="E16" s="47"/>
      <c r="F16" s="48"/>
      <c r="G16" s="48"/>
      <c r="H16" s="48"/>
      <c r="I16" s="48"/>
      <c r="J16" s="48">
        <f>G16*H16*I16/100/100/100</f>
        <v>0</v>
      </c>
      <c r="K16" s="48">
        <v>1</v>
      </c>
      <c r="L16" s="70" t="str">
        <f>IF(AND(G16&lt;=Formato!$P$2,H16&lt;=Formato!$P$2,I16&lt;=Formato!$P$2,J16&lt;=Formato!$Q$2,K16&lt;=Formato!$O$2),Formato!$N$2,IF(AND(G16&lt;=Formato!$P$3,H16&lt;=Formato!$P$3,I16&lt;=Formato!$P$3,J16&lt;=Formato!$Q$3,K16&lt;=Formato!$O$3),Formato!$N$3,IF(AND(G16&lt;=Formato!$P$4,H16&lt;=Formato!$P$4,I16&lt;=Formato!$P$4,J16&lt;=Formato!$Q$4,K16&lt;=Formato!$O$4),Formato!$N$4,IF(AND(G16&lt;=Formato!$P$5,H16&lt;=Formato!$P$5,I16&lt;=Formato!$P$5,J16&lt;=Formato!$Q$5,K16&lt;=Formato!$O$5),Formato!$N$5,IF(AND(G16&lt;=Formato!$P$6,H16&lt;=Formato!$P$6,I16&lt;=Formato!$P$6,J16&lt;=Formato!$Q$6,K16&lt;=Formato!$O$6),Formato!$N$6,IF(AND(G16&lt;=Formato!$P$7,H16&lt;=Formato!$P$7,I16&lt;=Formato!$P$7,J16&lt;=Formato!$Q$7,K16&lt;=Formato!$O$7),Formato!$N$7,IF(AND(G16&lt;=Formato!$P$8,H16&lt;=Formato!$P$8,I16&lt;=Formato!$P$8,J16&lt;=Formato!$Q$8,K16&lt;=Formato!$O$8),Formato!$N$8,IF(AND(G16&lt;=Formato!$P$9,H16&lt;=Formato!$P$9,I16&lt;=Formato!$P$9,J16&lt;=Formato!$Q$9,K16&lt;=Formato!$O$9),Formato!$N$9,IF(AND(G16&lt;=Formato!$P$10,H16&lt;=Formato!$P$10,I16&lt;=Formato!$P$10,J16&lt;=Formato!$Q$10,K16&lt;=Formato!$O$10),Formato!$N$10,Formato!$N$11)))))))))</f>
        <v>XXXS</v>
      </c>
      <c r="M16" s="57">
        <f>VLOOKUP(L16,'Tamaños FBR'!$B$3:$F$12,5,0)*F16</f>
        <v>0</v>
      </c>
    </row>
    <row r="17" spans="2:13" ht="14.25" customHeight="1" x14ac:dyDescent="0.25">
      <c r="B17" s="49">
        <f t="shared" ref="B17:B80" si="0">+B16+1</f>
        <v>2</v>
      </c>
      <c r="C17" s="50"/>
      <c r="D17" s="50"/>
      <c r="E17" s="51"/>
      <c r="F17" s="52"/>
      <c r="G17" s="52"/>
      <c r="H17" s="52"/>
      <c r="I17" s="52"/>
      <c r="J17" s="48">
        <f t="shared" ref="J17:J80" si="1">G17*H17*I17/100/100/100</f>
        <v>0</v>
      </c>
      <c r="K17" s="68"/>
      <c r="L17" s="70" t="str">
        <f>IF(AND(G17&lt;=Formato!$P$2,H17&lt;=Formato!$P$2,I17&lt;=Formato!$P$2,J17&lt;=Formato!$Q$2,K17&lt;=Formato!$O$2),Formato!$N$2,IF(AND(G17&lt;=Formato!$P$3,H17&lt;=Formato!$P$3,I17&lt;=Formato!$P$3,J17&lt;=Formato!$Q$3,K17&lt;=Formato!$O$3),Formato!$N$3,IF(AND(G17&lt;=Formato!$P$4,H17&lt;=Formato!$P$4,I17&lt;=Formato!$P$4,J17&lt;=Formato!$Q$4,K17&lt;=Formato!$O$4),Formato!$N$4,IF(AND(G17&lt;=Formato!$P$5,H17&lt;=Formato!$P$5,I17&lt;=Formato!$P$5,J17&lt;=Formato!$Q$5,K17&lt;=Formato!$O$5),Formato!$N$5,IF(AND(G17&lt;=Formato!$P$6,H17&lt;=Formato!$P$6,I17&lt;=Formato!$P$6,J17&lt;=Formato!$Q$6,K17&lt;=Formato!$O$6),Formato!$N$6,IF(AND(G17&lt;=Formato!$P$7,H17&lt;=Formato!$P$7,I17&lt;=Formato!$P$7,J17&lt;=Formato!$Q$7,K17&lt;=Formato!$O$7),Formato!$N$7,IF(AND(G17&lt;=Formato!$P$8,H17&lt;=Formato!$P$8,I17&lt;=Formato!$P$8,J17&lt;=Formato!$Q$8,K17&lt;=Formato!$O$8),Formato!$N$8,IF(AND(G17&lt;=Formato!$P$9,H17&lt;=Formato!$P$9,I17&lt;=Formato!$P$9,J17&lt;=Formato!$Q$9,K17&lt;=Formato!$O$9),Formato!$N$9,IF(AND(G17&lt;=Formato!$P$10,H17&lt;=Formato!$P$10,I17&lt;=Formato!$P$10,J17&lt;=Formato!$Q$10,K17&lt;=Formato!$O$10),Formato!$N$10,Formato!$N$11)))))))))</f>
        <v>XXXS</v>
      </c>
      <c r="M17" s="58">
        <f>VLOOKUP(L17,'Tamaños FBR'!$B$3:$F$12,5,0)*F17</f>
        <v>0</v>
      </c>
    </row>
    <row r="18" spans="2:13" ht="14.25" customHeight="1" x14ac:dyDescent="0.25">
      <c r="B18" s="53">
        <f t="shared" si="0"/>
        <v>3</v>
      </c>
      <c r="C18" s="54"/>
      <c r="D18" s="54"/>
      <c r="E18" s="55"/>
      <c r="F18" s="56"/>
      <c r="G18" s="56"/>
      <c r="H18" s="56"/>
      <c r="I18" s="56"/>
      <c r="J18" s="48">
        <f t="shared" si="1"/>
        <v>0</v>
      </c>
      <c r="K18" s="69"/>
      <c r="L18" s="70" t="str">
        <f>IF(AND(G18&lt;=Formato!$P$2,H18&lt;=Formato!$P$2,I18&lt;=Formato!$P$2,J18&lt;=Formato!$Q$2,K18&lt;=Formato!$O$2),Formato!$N$2,IF(AND(G18&lt;=Formato!$P$3,H18&lt;=Formato!$P$3,I18&lt;=Formato!$P$3,J18&lt;=Formato!$Q$3,K18&lt;=Formato!$O$3),Formato!$N$3,IF(AND(G18&lt;=Formato!$P$4,H18&lt;=Formato!$P$4,I18&lt;=Formato!$P$4,J18&lt;=Formato!$Q$4,K18&lt;=Formato!$O$4),Formato!$N$4,IF(AND(G18&lt;=Formato!$P$5,H18&lt;=Formato!$P$5,I18&lt;=Formato!$P$5,J18&lt;=Formato!$Q$5,K18&lt;=Formato!$O$5),Formato!$N$5,IF(AND(G18&lt;=Formato!$P$6,H18&lt;=Formato!$P$6,I18&lt;=Formato!$P$6,J18&lt;=Formato!$Q$6,K18&lt;=Formato!$O$6),Formato!$N$6,IF(AND(G18&lt;=Formato!$P$7,H18&lt;=Formato!$P$7,I18&lt;=Formato!$P$7,J18&lt;=Formato!$Q$7,K18&lt;=Formato!$O$7),Formato!$N$7,IF(AND(G18&lt;=Formato!$P$8,H18&lt;=Formato!$P$8,I18&lt;=Formato!$P$8,J18&lt;=Formato!$Q$8,K18&lt;=Formato!$O$8),Formato!$N$8,IF(AND(G18&lt;=Formato!$P$9,H18&lt;=Formato!$P$9,I18&lt;=Formato!$P$9,J18&lt;=Formato!$Q$9,K18&lt;=Formato!$O$9),Formato!$N$9,IF(AND(G18&lt;=Formato!$P$10,H18&lt;=Formato!$P$10,I18&lt;=Formato!$P$10,J18&lt;=Formato!$Q$10,K18&lt;=Formato!$O$10),Formato!$N$10,Formato!$N$11)))))))))</f>
        <v>XXXS</v>
      </c>
      <c r="M18" s="57">
        <f>VLOOKUP(L18,'Tamaños FBR'!$B$3:$F$12,5,0)*F18</f>
        <v>0</v>
      </c>
    </row>
    <row r="19" spans="2:13" ht="14.25" customHeight="1" x14ac:dyDescent="0.25">
      <c r="B19" s="53">
        <f t="shared" si="0"/>
        <v>4</v>
      </c>
      <c r="C19" s="54"/>
      <c r="D19" s="54"/>
      <c r="E19" s="55"/>
      <c r="F19" s="56"/>
      <c r="G19" s="56"/>
      <c r="H19" s="56"/>
      <c r="I19" s="56"/>
      <c r="J19" s="48">
        <f t="shared" si="1"/>
        <v>0</v>
      </c>
      <c r="K19" s="69"/>
      <c r="L19" s="70" t="str">
        <f>IF(AND(G19&lt;=Formato!$P$2,H19&lt;=Formato!$P$2,I19&lt;=Formato!$P$2,J19&lt;=Formato!$Q$2,K19&lt;=Formato!$O$2),Formato!$N$2,IF(AND(G19&lt;=Formato!$P$3,H19&lt;=Formato!$P$3,I19&lt;=Formato!$P$3,J19&lt;=Formato!$Q$3,K19&lt;=Formato!$O$3),Formato!$N$3,IF(AND(G19&lt;=Formato!$P$4,H19&lt;=Formato!$P$4,I19&lt;=Formato!$P$4,J19&lt;=Formato!$Q$4,K19&lt;=Formato!$O$4),Formato!$N$4,IF(AND(G19&lt;=Formato!$P$5,H19&lt;=Formato!$P$5,I19&lt;=Formato!$P$5,J19&lt;=Formato!$Q$5,K19&lt;=Formato!$O$5),Formato!$N$5,IF(AND(G19&lt;=Formato!$P$6,H19&lt;=Formato!$P$6,I19&lt;=Formato!$P$6,J19&lt;=Formato!$Q$6,K19&lt;=Formato!$O$6),Formato!$N$6,IF(AND(G19&lt;=Formato!$P$7,H19&lt;=Formato!$P$7,I19&lt;=Formato!$P$7,J19&lt;=Formato!$Q$7,K19&lt;=Formato!$O$7),Formato!$N$7,IF(AND(G19&lt;=Formato!$P$8,H19&lt;=Formato!$P$8,I19&lt;=Formato!$P$8,J19&lt;=Formato!$Q$8,K19&lt;=Formato!$O$8),Formato!$N$8,IF(AND(G19&lt;=Formato!$P$9,H19&lt;=Formato!$P$9,I19&lt;=Formato!$P$9,J19&lt;=Formato!$Q$9,K19&lt;=Formato!$O$9),Formato!$N$9,IF(AND(G19&lt;=Formato!$P$10,H19&lt;=Formato!$P$10,I19&lt;=Formato!$P$10,J19&lt;=Formato!$Q$10,K19&lt;=Formato!$O$10),Formato!$N$10,Formato!$N$11)))))))))</f>
        <v>XXXS</v>
      </c>
      <c r="M19" s="57">
        <f>VLOOKUP(L19,'Tamaños FBR'!$B$3:$F$12,5,0)*F19</f>
        <v>0</v>
      </c>
    </row>
    <row r="20" spans="2:13" ht="14.25" customHeight="1" x14ac:dyDescent="0.25">
      <c r="B20" s="53">
        <f t="shared" si="0"/>
        <v>5</v>
      </c>
      <c r="C20" s="54"/>
      <c r="D20" s="54"/>
      <c r="E20" s="55"/>
      <c r="F20" s="56"/>
      <c r="G20" s="56"/>
      <c r="H20" s="56"/>
      <c r="I20" s="56"/>
      <c r="J20" s="48">
        <f t="shared" si="1"/>
        <v>0</v>
      </c>
      <c r="K20" s="69"/>
      <c r="L20" s="70" t="str">
        <f>IF(AND(G20&lt;=Formato!$P$2,H20&lt;=Formato!$P$2,I20&lt;=Formato!$P$2,J20&lt;=Formato!$Q$2,K20&lt;=Formato!$O$2),Formato!$N$2,IF(AND(G20&lt;=Formato!$P$3,H20&lt;=Formato!$P$3,I20&lt;=Formato!$P$3,J20&lt;=Formato!$Q$3,K20&lt;=Formato!$O$3),Formato!$N$3,IF(AND(G20&lt;=Formato!$P$4,H20&lt;=Formato!$P$4,I20&lt;=Formato!$P$4,J20&lt;=Formato!$Q$4,K20&lt;=Formato!$O$4),Formato!$N$4,IF(AND(G20&lt;=Formato!$P$5,H20&lt;=Formato!$P$5,I20&lt;=Formato!$P$5,J20&lt;=Formato!$Q$5,K20&lt;=Formato!$O$5),Formato!$N$5,IF(AND(G20&lt;=Formato!$P$6,H20&lt;=Formato!$P$6,I20&lt;=Formato!$P$6,J20&lt;=Formato!$Q$6,K20&lt;=Formato!$O$6),Formato!$N$6,IF(AND(G20&lt;=Formato!$P$7,H20&lt;=Formato!$P$7,I20&lt;=Formato!$P$7,J20&lt;=Formato!$Q$7,K20&lt;=Formato!$O$7),Formato!$N$7,IF(AND(G20&lt;=Formato!$P$8,H20&lt;=Formato!$P$8,I20&lt;=Formato!$P$8,J20&lt;=Formato!$Q$8,K20&lt;=Formato!$O$8),Formato!$N$8,IF(AND(G20&lt;=Formato!$P$9,H20&lt;=Formato!$P$9,I20&lt;=Formato!$P$9,J20&lt;=Formato!$Q$9,K20&lt;=Formato!$O$9),Formato!$N$9,IF(AND(G20&lt;=Formato!$P$10,H20&lt;=Formato!$P$10,I20&lt;=Formato!$P$10,J20&lt;=Formato!$Q$10,K20&lt;=Formato!$O$10),Formato!$N$10,Formato!$N$11)))))))))</f>
        <v>XXXS</v>
      </c>
      <c r="M20" s="57">
        <f>VLOOKUP(L20,'Tamaños FBR'!$B$3:$F$12,5,0)*F20</f>
        <v>0</v>
      </c>
    </row>
    <row r="21" spans="2:13" ht="14.25" customHeight="1" x14ac:dyDescent="0.25">
      <c r="B21" s="53">
        <f t="shared" si="0"/>
        <v>6</v>
      </c>
      <c r="C21" s="54"/>
      <c r="D21" s="54"/>
      <c r="E21" s="55"/>
      <c r="F21" s="56"/>
      <c r="G21" s="56"/>
      <c r="H21" s="56"/>
      <c r="I21" s="56"/>
      <c r="J21" s="48">
        <f t="shared" si="1"/>
        <v>0</v>
      </c>
      <c r="K21" s="69"/>
      <c r="L21" s="70" t="str">
        <f>IF(AND(G21&lt;=Formato!$P$2,H21&lt;=Formato!$P$2,I21&lt;=Formato!$P$2,J21&lt;=Formato!$Q$2,K21&lt;=Formato!$O$2),Formato!$N$2,IF(AND(G21&lt;=Formato!$P$3,H21&lt;=Formato!$P$3,I21&lt;=Formato!$P$3,J21&lt;=Formato!$Q$3,K21&lt;=Formato!$O$3),Formato!$N$3,IF(AND(G21&lt;=Formato!$P$4,H21&lt;=Formato!$P$4,I21&lt;=Formato!$P$4,J21&lt;=Formato!$Q$4,K21&lt;=Formato!$O$4),Formato!$N$4,IF(AND(G21&lt;=Formato!$P$5,H21&lt;=Formato!$P$5,I21&lt;=Formato!$P$5,J21&lt;=Formato!$Q$5,K21&lt;=Formato!$O$5),Formato!$N$5,IF(AND(G21&lt;=Formato!$P$6,H21&lt;=Formato!$P$6,I21&lt;=Formato!$P$6,J21&lt;=Formato!$Q$6,K21&lt;=Formato!$O$6),Formato!$N$6,IF(AND(G21&lt;=Formato!$P$7,H21&lt;=Formato!$P$7,I21&lt;=Formato!$P$7,J21&lt;=Formato!$Q$7,K21&lt;=Formato!$O$7),Formato!$N$7,IF(AND(G21&lt;=Formato!$P$8,H21&lt;=Formato!$P$8,I21&lt;=Formato!$P$8,J21&lt;=Formato!$Q$8,K21&lt;=Formato!$O$8),Formato!$N$8,IF(AND(G21&lt;=Formato!$P$9,H21&lt;=Formato!$P$9,I21&lt;=Formato!$P$9,J21&lt;=Formato!$Q$9,K21&lt;=Formato!$O$9),Formato!$N$9,IF(AND(G21&lt;=Formato!$P$10,H21&lt;=Formato!$P$10,I21&lt;=Formato!$P$10,J21&lt;=Formato!$Q$10,K21&lt;=Formato!$O$10),Formato!$N$10,Formato!$N$11)))))))))</f>
        <v>XXXS</v>
      </c>
      <c r="M21" s="57">
        <f>VLOOKUP(L21,'Tamaños FBR'!$B$3:$F$12,5,0)*F21</f>
        <v>0</v>
      </c>
    </row>
    <row r="22" spans="2:13" ht="14.25" customHeight="1" x14ac:dyDescent="0.25">
      <c r="B22" s="53">
        <f t="shared" si="0"/>
        <v>7</v>
      </c>
      <c r="C22" s="54"/>
      <c r="D22" s="54"/>
      <c r="E22" s="55"/>
      <c r="F22" s="56"/>
      <c r="G22" s="56"/>
      <c r="H22" s="56"/>
      <c r="I22" s="56"/>
      <c r="J22" s="48">
        <f t="shared" si="1"/>
        <v>0</v>
      </c>
      <c r="K22" s="69"/>
      <c r="L22" s="70" t="str">
        <f>IF(AND(G22&lt;=Formato!$P$2,H22&lt;=Formato!$P$2,I22&lt;=Formato!$P$2,J22&lt;=Formato!$Q$2,K22&lt;=Formato!$O$2),Formato!$N$2,IF(AND(G22&lt;=Formato!$P$3,H22&lt;=Formato!$P$3,I22&lt;=Formato!$P$3,J22&lt;=Formato!$Q$3,K22&lt;=Formato!$O$3),Formato!$N$3,IF(AND(G22&lt;=Formato!$P$4,H22&lt;=Formato!$P$4,I22&lt;=Formato!$P$4,J22&lt;=Formato!$Q$4,K22&lt;=Formato!$O$4),Formato!$N$4,IF(AND(G22&lt;=Formato!$P$5,H22&lt;=Formato!$P$5,I22&lt;=Formato!$P$5,J22&lt;=Formato!$Q$5,K22&lt;=Formato!$O$5),Formato!$N$5,IF(AND(G22&lt;=Formato!$P$6,H22&lt;=Formato!$P$6,I22&lt;=Formato!$P$6,J22&lt;=Formato!$Q$6,K22&lt;=Formato!$O$6),Formato!$N$6,IF(AND(G22&lt;=Formato!$P$7,H22&lt;=Formato!$P$7,I22&lt;=Formato!$P$7,J22&lt;=Formato!$Q$7,K22&lt;=Formato!$O$7),Formato!$N$7,IF(AND(G22&lt;=Formato!$P$8,H22&lt;=Formato!$P$8,I22&lt;=Formato!$P$8,J22&lt;=Formato!$Q$8,K22&lt;=Formato!$O$8),Formato!$N$8,IF(AND(G22&lt;=Formato!$P$9,H22&lt;=Formato!$P$9,I22&lt;=Formato!$P$9,J22&lt;=Formato!$Q$9,K22&lt;=Formato!$O$9),Formato!$N$9,IF(AND(G22&lt;=Formato!$P$10,H22&lt;=Formato!$P$10,I22&lt;=Formato!$P$10,J22&lt;=Formato!$Q$10,K22&lt;=Formato!$O$10),Formato!$N$10,Formato!$N$11)))))))))</f>
        <v>XXXS</v>
      </c>
      <c r="M22" s="57">
        <f>VLOOKUP(L22,'Tamaños FBR'!$B$3:$F$12,5,0)*F22</f>
        <v>0</v>
      </c>
    </row>
    <row r="23" spans="2:13" ht="14.25" customHeight="1" x14ac:dyDescent="0.25">
      <c r="B23" s="53">
        <f t="shared" si="0"/>
        <v>8</v>
      </c>
      <c r="C23" s="54"/>
      <c r="D23" s="54"/>
      <c r="E23" s="55"/>
      <c r="F23" s="52"/>
      <c r="G23" s="56"/>
      <c r="H23" s="56"/>
      <c r="I23" s="56"/>
      <c r="J23" s="48">
        <f t="shared" si="1"/>
        <v>0</v>
      </c>
      <c r="K23" s="69"/>
      <c r="L23" s="70" t="str">
        <f>IF(AND(G23&lt;=Formato!$P$2,H23&lt;=Formato!$P$2,I23&lt;=Formato!$P$2,J23&lt;=Formato!$Q$2,K23&lt;=Formato!$O$2),Formato!$N$2,IF(AND(G23&lt;=Formato!$P$3,H23&lt;=Formato!$P$3,I23&lt;=Formato!$P$3,J23&lt;=Formato!$Q$3,K23&lt;=Formato!$O$3),Formato!$N$3,IF(AND(G23&lt;=Formato!$P$4,H23&lt;=Formato!$P$4,I23&lt;=Formato!$P$4,J23&lt;=Formato!$Q$4,K23&lt;=Formato!$O$4),Formato!$N$4,IF(AND(G23&lt;=Formato!$P$5,H23&lt;=Formato!$P$5,I23&lt;=Formato!$P$5,J23&lt;=Formato!$Q$5,K23&lt;=Formato!$O$5),Formato!$N$5,IF(AND(G23&lt;=Formato!$P$6,H23&lt;=Formato!$P$6,I23&lt;=Formato!$P$6,J23&lt;=Formato!$Q$6,K23&lt;=Formato!$O$6),Formato!$N$6,IF(AND(G23&lt;=Formato!$P$7,H23&lt;=Formato!$P$7,I23&lt;=Formato!$P$7,J23&lt;=Formato!$Q$7,K23&lt;=Formato!$O$7),Formato!$N$7,IF(AND(G23&lt;=Formato!$P$8,H23&lt;=Formato!$P$8,I23&lt;=Formato!$P$8,J23&lt;=Formato!$Q$8,K23&lt;=Formato!$O$8),Formato!$N$8,IF(AND(G23&lt;=Formato!$P$9,H23&lt;=Formato!$P$9,I23&lt;=Formato!$P$9,J23&lt;=Formato!$Q$9,K23&lt;=Formato!$O$9),Formato!$N$9,IF(AND(G23&lt;=Formato!$P$10,H23&lt;=Formato!$P$10,I23&lt;=Formato!$P$10,J23&lt;=Formato!$Q$10,K23&lt;=Formato!$O$10),Formato!$N$10,Formato!$N$11)))))))))</f>
        <v>XXXS</v>
      </c>
      <c r="M23" s="57">
        <f>VLOOKUP(L23,'Tamaños FBR'!$B$3:$F$12,5,0)*F23</f>
        <v>0</v>
      </c>
    </row>
    <row r="24" spans="2:13" ht="14.25" customHeight="1" x14ac:dyDescent="0.25">
      <c r="B24" s="53">
        <f t="shared" si="0"/>
        <v>9</v>
      </c>
      <c r="C24" s="54"/>
      <c r="D24" s="54"/>
      <c r="E24" s="55"/>
      <c r="F24" s="52"/>
      <c r="G24" s="52"/>
      <c r="H24" s="52"/>
      <c r="I24" s="52"/>
      <c r="J24" s="48">
        <f t="shared" si="1"/>
        <v>0</v>
      </c>
      <c r="K24" s="69"/>
      <c r="L24" s="70" t="str">
        <f>IF(AND(G24&lt;=Formato!$P$2,H24&lt;=Formato!$P$2,I24&lt;=Formato!$P$2,J24&lt;=Formato!$Q$2,K24&lt;=Formato!$O$2),Formato!$N$2,IF(AND(G24&lt;=Formato!$P$3,H24&lt;=Formato!$P$3,I24&lt;=Formato!$P$3,J24&lt;=Formato!$Q$3,K24&lt;=Formato!$O$3),Formato!$N$3,IF(AND(G24&lt;=Formato!$P$4,H24&lt;=Formato!$P$4,I24&lt;=Formato!$P$4,J24&lt;=Formato!$Q$4,K24&lt;=Formato!$O$4),Formato!$N$4,IF(AND(G24&lt;=Formato!$P$5,H24&lt;=Formato!$P$5,I24&lt;=Formato!$P$5,J24&lt;=Formato!$Q$5,K24&lt;=Formato!$O$5),Formato!$N$5,IF(AND(G24&lt;=Formato!$P$6,H24&lt;=Formato!$P$6,I24&lt;=Formato!$P$6,J24&lt;=Formato!$Q$6,K24&lt;=Formato!$O$6),Formato!$N$6,IF(AND(G24&lt;=Formato!$P$7,H24&lt;=Formato!$P$7,I24&lt;=Formato!$P$7,J24&lt;=Formato!$Q$7,K24&lt;=Formato!$O$7),Formato!$N$7,IF(AND(G24&lt;=Formato!$P$8,H24&lt;=Formato!$P$8,I24&lt;=Formato!$P$8,J24&lt;=Formato!$Q$8,K24&lt;=Formato!$O$8),Formato!$N$8,IF(AND(G24&lt;=Formato!$P$9,H24&lt;=Formato!$P$9,I24&lt;=Formato!$P$9,J24&lt;=Formato!$Q$9,K24&lt;=Formato!$O$9),Formato!$N$9,IF(AND(G24&lt;=Formato!$P$10,H24&lt;=Formato!$P$10,I24&lt;=Formato!$P$10,J24&lt;=Formato!$Q$10,K24&lt;=Formato!$O$10),Formato!$N$10,Formato!$N$11)))))))))</f>
        <v>XXXS</v>
      </c>
      <c r="M24" s="57">
        <f>VLOOKUP(L24,'Tamaños FBR'!$B$3:$F$12,5,0)*F24</f>
        <v>0</v>
      </c>
    </row>
    <row r="25" spans="2:13" ht="14.25" customHeight="1" x14ac:dyDescent="0.25">
      <c r="B25" s="53">
        <f t="shared" si="0"/>
        <v>10</v>
      </c>
      <c r="C25" s="54"/>
      <c r="D25" s="54"/>
      <c r="E25" s="55"/>
      <c r="F25" s="52"/>
      <c r="G25" s="52"/>
      <c r="H25" s="52"/>
      <c r="I25" s="52"/>
      <c r="J25" s="48">
        <f t="shared" si="1"/>
        <v>0</v>
      </c>
      <c r="K25" s="69"/>
      <c r="L25" s="70" t="str">
        <f>IF(AND(G25&lt;=Formato!$P$2,H25&lt;=Formato!$P$2,I25&lt;=Formato!$P$2,J25&lt;=Formato!$Q$2,K25&lt;=Formato!$O$2),Formato!$N$2,IF(AND(G25&lt;=Formato!$P$3,H25&lt;=Formato!$P$3,I25&lt;=Formato!$P$3,J25&lt;=Formato!$Q$3,K25&lt;=Formato!$O$3),Formato!$N$3,IF(AND(G25&lt;=Formato!$P$4,H25&lt;=Formato!$P$4,I25&lt;=Formato!$P$4,J25&lt;=Formato!$Q$4,K25&lt;=Formato!$O$4),Formato!$N$4,IF(AND(G25&lt;=Formato!$P$5,H25&lt;=Formato!$P$5,I25&lt;=Formato!$P$5,J25&lt;=Formato!$Q$5,K25&lt;=Formato!$O$5),Formato!$N$5,IF(AND(G25&lt;=Formato!$P$6,H25&lt;=Formato!$P$6,I25&lt;=Formato!$P$6,J25&lt;=Formato!$Q$6,K25&lt;=Formato!$O$6),Formato!$N$6,IF(AND(G25&lt;=Formato!$P$7,H25&lt;=Formato!$P$7,I25&lt;=Formato!$P$7,J25&lt;=Formato!$Q$7,K25&lt;=Formato!$O$7),Formato!$N$7,IF(AND(G25&lt;=Formato!$P$8,H25&lt;=Formato!$P$8,I25&lt;=Formato!$P$8,J25&lt;=Formato!$Q$8,K25&lt;=Formato!$O$8),Formato!$N$8,IF(AND(G25&lt;=Formato!$P$9,H25&lt;=Formato!$P$9,I25&lt;=Formato!$P$9,J25&lt;=Formato!$Q$9,K25&lt;=Formato!$O$9),Formato!$N$9,IF(AND(G25&lt;=Formato!$P$10,H25&lt;=Formato!$P$10,I25&lt;=Formato!$P$10,J25&lt;=Formato!$Q$10,K25&lt;=Formato!$O$10),Formato!$N$10,Formato!$N$11)))))))))</f>
        <v>XXXS</v>
      </c>
      <c r="M25" s="57">
        <f>VLOOKUP(L25,'Tamaños FBR'!$B$3:$F$12,5,0)*F25</f>
        <v>0</v>
      </c>
    </row>
    <row r="26" spans="2:13" ht="14.25" customHeight="1" x14ac:dyDescent="0.25">
      <c r="B26" s="53">
        <f t="shared" si="0"/>
        <v>11</v>
      </c>
      <c r="C26" s="54"/>
      <c r="D26" s="54"/>
      <c r="E26" s="55"/>
      <c r="F26" s="52"/>
      <c r="G26" s="52"/>
      <c r="H26" s="52"/>
      <c r="I26" s="52"/>
      <c r="J26" s="48">
        <f t="shared" si="1"/>
        <v>0</v>
      </c>
      <c r="K26" s="69"/>
      <c r="L26" s="70" t="str">
        <f>IF(AND(G26&lt;=Formato!$P$2,H26&lt;=Formato!$P$2,I26&lt;=Formato!$P$2,J26&lt;=Formato!$Q$2,K26&lt;=Formato!$O$2),Formato!$N$2,IF(AND(G26&lt;=Formato!$P$3,H26&lt;=Formato!$P$3,I26&lt;=Formato!$P$3,J26&lt;=Formato!$Q$3,K26&lt;=Formato!$O$3),Formato!$N$3,IF(AND(G26&lt;=Formato!$P$4,H26&lt;=Formato!$P$4,I26&lt;=Formato!$P$4,J26&lt;=Formato!$Q$4,K26&lt;=Formato!$O$4),Formato!$N$4,IF(AND(G26&lt;=Formato!$P$5,H26&lt;=Formato!$P$5,I26&lt;=Formato!$P$5,J26&lt;=Formato!$Q$5,K26&lt;=Formato!$O$5),Formato!$N$5,IF(AND(G26&lt;=Formato!$P$6,H26&lt;=Formato!$P$6,I26&lt;=Formato!$P$6,J26&lt;=Formato!$Q$6,K26&lt;=Formato!$O$6),Formato!$N$6,IF(AND(G26&lt;=Formato!$P$7,H26&lt;=Formato!$P$7,I26&lt;=Formato!$P$7,J26&lt;=Formato!$Q$7,K26&lt;=Formato!$O$7),Formato!$N$7,IF(AND(G26&lt;=Formato!$P$8,H26&lt;=Formato!$P$8,I26&lt;=Formato!$P$8,J26&lt;=Formato!$Q$8,K26&lt;=Formato!$O$8),Formato!$N$8,IF(AND(G26&lt;=Formato!$P$9,H26&lt;=Formato!$P$9,I26&lt;=Formato!$P$9,J26&lt;=Formato!$Q$9,K26&lt;=Formato!$O$9),Formato!$N$9,IF(AND(G26&lt;=Formato!$P$10,H26&lt;=Formato!$P$10,I26&lt;=Formato!$P$10,J26&lt;=Formato!$Q$10,K26&lt;=Formato!$O$10),Formato!$N$10,Formato!$N$11)))))))))</f>
        <v>XXXS</v>
      </c>
      <c r="M26" s="57">
        <f>VLOOKUP(L26,'Tamaños FBR'!$B$3:$F$12,5,0)*F26</f>
        <v>0</v>
      </c>
    </row>
    <row r="27" spans="2:13" ht="14.25" customHeight="1" x14ac:dyDescent="0.25">
      <c r="B27" s="53">
        <f t="shared" si="0"/>
        <v>12</v>
      </c>
      <c r="C27" s="54"/>
      <c r="D27" s="54"/>
      <c r="E27" s="55"/>
      <c r="F27" s="52"/>
      <c r="G27" s="52"/>
      <c r="H27" s="52"/>
      <c r="I27" s="52"/>
      <c r="J27" s="48">
        <f t="shared" si="1"/>
        <v>0</v>
      </c>
      <c r="K27" s="69"/>
      <c r="L27" s="70" t="str">
        <f>IF(AND(G27&lt;=Formato!$P$2,H27&lt;=Formato!$P$2,I27&lt;=Formato!$P$2,J27&lt;=Formato!$Q$2,K27&lt;=Formato!$O$2),Formato!$N$2,IF(AND(G27&lt;=Formato!$P$3,H27&lt;=Formato!$P$3,I27&lt;=Formato!$P$3,J27&lt;=Formato!$Q$3,K27&lt;=Formato!$O$3),Formato!$N$3,IF(AND(G27&lt;=Formato!$P$4,H27&lt;=Formato!$P$4,I27&lt;=Formato!$P$4,J27&lt;=Formato!$Q$4,K27&lt;=Formato!$O$4),Formato!$N$4,IF(AND(G27&lt;=Formato!$P$5,H27&lt;=Formato!$P$5,I27&lt;=Formato!$P$5,J27&lt;=Formato!$Q$5,K27&lt;=Formato!$O$5),Formato!$N$5,IF(AND(G27&lt;=Formato!$P$6,H27&lt;=Formato!$P$6,I27&lt;=Formato!$P$6,J27&lt;=Formato!$Q$6,K27&lt;=Formato!$O$6),Formato!$N$6,IF(AND(G27&lt;=Formato!$P$7,H27&lt;=Formato!$P$7,I27&lt;=Formato!$P$7,J27&lt;=Formato!$Q$7,K27&lt;=Formato!$O$7),Formato!$N$7,IF(AND(G27&lt;=Formato!$P$8,H27&lt;=Formato!$P$8,I27&lt;=Formato!$P$8,J27&lt;=Formato!$Q$8,K27&lt;=Formato!$O$8),Formato!$N$8,IF(AND(G27&lt;=Formato!$P$9,H27&lt;=Formato!$P$9,I27&lt;=Formato!$P$9,J27&lt;=Formato!$Q$9,K27&lt;=Formato!$O$9),Formato!$N$9,IF(AND(G27&lt;=Formato!$P$10,H27&lt;=Formato!$P$10,I27&lt;=Formato!$P$10,J27&lt;=Formato!$Q$10,K27&lt;=Formato!$O$10),Formato!$N$10,Formato!$N$11)))))))))</f>
        <v>XXXS</v>
      </c>
      <c r="M27" s="57">
        <f>VLOOKUP(L27,'Tamaños FBR'!$B$3:$F$12,5,0)*F27</f>
        <v>0</v>
      </c>
    </row>
    <row r="28" spans="2:13" ht="14.25" customHeight="1" x14ac:dyDescent="0.25">
      <c r="B28" s="53">
        <f t="shared" si="0"/>
        <v>13</v>
      </c>
      <c r="C28" s="54"/>
      <c r="D28" s="54"/>
      <c r="E28" s="55"/>
      <c r="F28" s="52"/>
      <c r="G28" s="52"/>
      <c r="H28" s="52"/>
      <c r="I28" s="52"/>
      <c r="J28" s="48">
        <f t="shared" si="1"/>
        <v>0</v>
      </c>
      <c r="K28" s="69"/>
      <c r="L28" s="70" t="str">
        <f>IF(AND(G28&lt;=Formato!$P$2,H28&lt;=Formato!$P$2,I28&lt;=Formato!$P$2,J28&lt;=Formato!$Q$2,K28&lt;=Formato!$O$2),Formato!$N$2,IF(AND(G28&lt;=Formato!$P$3,H28&lt;=Formato!$P$3,I28&lt;=Formato!$P$3,J28&lt;=Formato!$Q$3,K28&lt;=Formato!$O$3),Formato!$N$3,IF(AND(G28&lt;=Formato!$P$4,H28&lt;=Formato!$P$4,I28&lt;=Formato!$P$4,J28&lt;=Formato!$Q$4,K28&lt;=Formato!$O$4),Formato!$N$4,IF(AND(G28&lt;=Formato!$P$5,H28&lt;=Formato!$P$5,I28&lt;=Formato!$P$5,J28&lt;=Formato!$Q$5,K28&lt;=Formato!$O$5),Formato!$N$5,IF(AND(G28&lt;=Formato!$P$6,H28&lt;=Formato!$P$6,I28&lt;=Formato!$P$6,J28&lt;=Formato!$Q$6,K28&lt;=Formato!$O$6),Formato!$N$6,IF(AND(G28&lt;=Formato!$P$7,H28&lt;=Formato!$P$7,I28&lt;=Formato!$P$7,J28&lt;=Formato!$Q$7,K28&lt;=Formato!$O$7),Formato!$N$7,IF(AND(G28&lt;=Formato!$P$8,H28&lt;=Formato!$P$8,I28&lt;=Formato!$P$8,J28&lt;=Formato!$Q$8,K28&lt;=Formato!$O$8),Formato!$N$8,IF(AND(G28&lt;=Formato!$P$9,H28&lt;=Formato!$P$9,I28&lt;=Formato!$P$9,J28&lt;=Formato!$Q$9,K28&lt;=Formato!$O$9),Formato!$N$9,IF(AND(G28&lt;=Formato!$P$10,H28&lt;=Formato!$P$10,I28&lt;=Formato!$P$10,J28&lt;=Formato!$Q$10,K28&lt;=Formato!$O$10),Formato!$N$10,Formato!$N$11)))))))))</f>
        <v>XXXS</v>
      </c>
      <c r="M28" s="57">
        <f>VLOOKUP(L28,'Tamaños FBR'!$B$3:$F$12,5,0)*F28</f>
        <v>0</v>
      </c>
    </row>
    <row r="29" spans="2:13" ht="14.25" customHeight="1" x14ac:dyDescent="0.25">
      <c r="B29" s="53">
        <f t="shared" si="0"/>
        <v>14</v>
      </c>
      <c r="C29" s="54"/>
      <c r="D29" s="54"/>
      <c r="E29" s="55"/>
      <c r="F29" s="52"/>
      <c r="G29" s="52"/>
      <c r="H29" s="52"/>
      <c r="I29" s="52"/>
      <c r="J29" s="48">
        <f t="shared" si="1"/>
        <v>0</v>
      </c>
      <c r="K29" s="69"/>
      <c r="L29" s="70" t="str">
        <f>IF(AND(G29&lt;=Formato!$P$2,H29&lt;=Formato!$P$2,I29&lt;=Formato!$P$2,J29&lt;=Formato!$Q$2,K29&lt;=Formato!$O$2),Formato!$N$2,IF(AND(G29&lt;=Formato!$P$3,H29&lt;=Formato!$P$3,I29&lt;=Formato!$P$3,J29&lt;=Formato!$Q$3,K29&lt;=Formato!$O$3),Formato!$N$3,IF(AND(G29&lt;=Formato!$P$4,H29&lt;=Formato!$P$4,I29&lt;=Formato!$P$4,J29&lt;=Formato!$Q$4,K29&lt;=Formato!$O$4),Formato!$N$4,IF(AND(G29&lt;=Formato!$P$5,H29&lt;=Formato!$P$5,I29&lt;=Formato!$P$5,J29&lt;=Formato!$Q$5,K29&lt;=Formato!$O$5),Formato!$N$5,IF(AND(G29&lt;=Formato!$P$6,H29&lt;=Formato!$P$6,I29&lt;=Formato!$P$6,J29&lt;=Formato!$Q$6,K29&lt;=Formato!$O$6),Formato!$N$6,IF(AND(G29&lt;=Formato!$P$7,H29&lt;=Formato!$P$7,I29&lt;=Formato!$P$7,J29&lt;=Formato!$Q$7,K29&lt;=Formato!$O$7),Formato!$N$7,IF(AND(G29&lt;=Formato!$P$8,H29&lt;=Formato!$P$8,I29&lt;=Formato!$P$8,J29&lt;=Formato!$Q$8,K29&lt;=Formato!$O$8),Formato!$N$8,IF(AND(G29&lt;=Formato!$P$9,H29&lt;=Formato!$P$9,I29&lt;=Formato!$P$9,J29&lt;=Formato!$Q$9,K29&lt;=Formato!$O$9),Formato!$N$9,IF(AND(G29&lt;=Formato!$P$10,H29&lt;=Formato!$P$10,I29&lt;=Formato!$P$10,J29&lt;=Formato!$Q$10,K29&lt;=Formato!$O$10),Formato!$N$10,Formato!$N$11)))))))))</f>
        <v>XXXS</v>
      </c>
      <c r="M29" s="57">
        <f>VLOOKUP(L29,'Tamaños FBR'!$B$3:$F$12,5,0)*F29</f>
        <v>0</v>
      </c>
    </row>
    <row r="30" spans="2:13" ht="14.25" customHeight="1" x14ac:dyDescent="0.25">
      <c r="B30" s="53">
        <f t="shared" si="0"/>
        <v>15</v>
      </c>
      <c r="C30" s="54"/>
      <c r="D30" s="54"/>
      <c r="E30" s="55"/>
      <c r="F30" s="52"/>
      <c r="G30" s="52"/>
      <c r="H30" s="52"/>
      <c r="I30" s="52"/>
      <c r="J30" s="48">
        <f t="shared" si="1"/>
        <v>0</v>
      </c>
      <c r="K30" s="69"/>
      <c r="L30" s="70" t="str">
        <f>IF(AND(G30&lt;=Formato!$P$2,H30&lt;=Formato!$P$2,I30&lt;=Formato!$P$2,J30&lt;=Formato!$Q$2,K30&lt;=Formato!$O$2),Formato!$N$2,IF(AND(G30&lt;=Formato!$P$3,H30&lt;=Formato!$P$3,I30&lt;=Formato!$P$3,J30&lt;=Formato!$Q$3,K30&lt;=Formato!$O$3),Formato!$N$3,IF(AND(G30&lt;=Formato!$P$4,H30&lt;=Formato!$P$4,I30&lt;=Formato!$P$4,J30&lt;=Formato!$Q$4,K30&lt;=Formato!$O$4),Formato!$N$4,IF(AND(G30&lt;=Formato!$P$5,H30&lt;=Formato!$P$5,I30&lt;=Formato!$P$5,J30&lt;=Formato!$Q$5,K30&lt;=Formato!$O$5),Formato!$N$5,IF(AND(G30&lt;=Formato!$P$6,H30&lt;=Formato!$P$6,I30&lt;=Formato!$P$6,J30&lt;=Formato!$Q$6,K30&lt;=Formato!$O$6),Formato!$N$6,IF(AND(G30&lt;=Formato!$P$7,H30&lt;=Formato!$P$7,I30&lt;=Formato!$P$7,J30&lt;=Formato!$Q$7,K30&lt;=Formato!$O$7),Formato!$N$7,IF(AND(G30&lt;=Formato!$P$8,H30&lt;=Formato!$P$8,I30&lt;=Formato!$P$8,J30&lt;=Formato!$Q$8,K30&lt;=Formato!$O$8),Formato!$N$8,IF(AND(G30&lt;=Formato!$P$9,H30&lt;=Formato!$P$9,I30&lt;=Formato!$P$9,J30&lt;=Formato!$Q$9,K30&lt;=Formato!$O$9),Formato!$N$9,IF(AND(G30&lt;=Formato!$P$10,H30&lt;=Formato!$P$10,I30&lt;=Formato!$P$10,J30&lt;=Formato!$Q$10,K30&lt;=Formato!$O$10),Formato!$N$10,Formato!$N$11)))))))))</f>
        <v>XXXS</v>
      </c>
      <c r="M30" s="57">
        <f>VLOOKUP(L30,'Tamaños FBR'!$B$3:$F$12,5,0)*F30</f>
        <v>0</v>
      </c>
    </row>
    <row r="31" spans="2:13" ht="14.25" customHeight="1" x14ac:dyDescent="0.25">
      <c r="B31" s="53">
        <f t="shared" si="0"/>
        <v>16</v>
      </c>
      <c r="C31" s="54"/>
      <c r="D31" s="54"/>
      <c r="E31" s="55"/>
      <c r="F31" s="52"/>
      <c r="G31" s="52"/>
      <c r="H31" s="52"/>
      <c r="I31" s="52"/>
      <c r="J31" s="48">
        <f t="shared" si="1"/>
        <v>0</v>
      </c>
      <c r="K31" s="69"/>
      <c r="L31" s="70" t="str">
        <f>IF(AND(G31&lt;=Formato!$P$2,H31&lt;=Formato!$P$2,I31&lt;=Formato!$P$2,J31&lt;=Formato!$Q$2,K31&lt;=Formato!$O$2),Formato!$N$2,IF(AND(G31&lt;=Formato!$P$3,H31&lt;=Formato!$P$3,I31&lt;=Formato!$P$3,J31&lt;=Formato!$Q$3,K31&lt;=Formato!$O$3),Formato!$N$3,IF(AND(G31&lt;=Formato!$P$4,H31&lt;=Formato!$P$4,I31&lt;=Formato!$P$4,J31&lt;=Formato!$Q$4,K31&lt;=Formato!$O$4),Formato!$N$4,IF(AND(G31&lt;=Formato!$P$5,H31&lt;=Formato!$P$5,I31&lt;=Formato!$P$5,J31&lt;=Formato!$Q$5,K31&lt;=Formato!$O$5),Formato!$N$5,IF(AND(G31&lt;=Formato!$P$6,H31&lt;=Formato!$P$6,I31&lt;=Formato!$P$6,J31&lt;=Formato!$Q$6,K31&lt;=Formato!$O$6),Formato!$N$6,IF(AND(G31&lt;=Formato!$P$7,H31&lt;=Formato!$P$7,I31&lt;=Formato!$P$7,J31&lt;=Formato!$Q$7,K31&lt;=Formato!$O$7),Formato!$N$7,IF(AND(G31&lt;=Formato!$P$8,H31&lt;=Formato!$P$8,I31&lt;=Formato!$P$8,J31&lt;=Formato!$Q$8,K31&lt;=Formato!$O$8),Formato!$N$8,IF(AND(G31&lt;=Formato!$P$9,H31&lt;=Formato!$P$9,I31&lt;=Formato!$P$9,J31&lt;=Formato!$Q$9,K31&lt;=Formato!$O$9),Formato!$N$9,IF(AND(G31&lt;=Formato!$P$10,H31&lt;=Formato!$P$10,I31&lt;=Formato!$P$10,J31&lt;=Formato!$Q$10,K31&lt;=Formato!$O$10),Formato!$N$10,Formato!$N$11)))))))))</f>
        <v>XXXS</v>
      </c>
      <c r="M31" s="57">
        <f>VLOOKUP(L31,'Tamaños FBR'!$B$3:$F$12,5,0)*F31</f>
        <v>0</v>
      </c>
    </row>
    <row r="32" spans="2:13" ht="14.25" customHeight="1" x14ac:dyDescent="0.25">
      <c r="B32" s="53">
        <f t="shared" si="0"/>
        <v>17</v>
      </c>
      <c r="C32" s="54"/>
      <c r="D32" s="54"/>
      <c r="E32" s="55"/>
      <c r="F32" s="52"/>
      <c r="G32" s="52"/>
      <c r="H32" s="52"/>
      <c r="I32" s="52"/>
      <c r="J32" s="48">
        <f t="shared" si="1"/>
        <v>0</v>
      </c>
      <c r="K32" s="69"/>
      <c r="L32" s="70" t="str">
        <f>IF(AND(G32&lt;=Formato!$P$2,H32&lt;=Formato!$P$2,I32&lt;=Formato!$P$2,J32&lt;=Formato!$Q$2,K32&lt;=Formato!$O$2),Formato!$N$2,IF(AND(G32&lt;=Formato!$P$3,H32&lt;=Formato!$P$3,I32&lt;=Formato!$P$3,J32&lt;=Formato!$Q$3,K32&lt;=Formato!$O$3),Formato!$N$3,IF(AND(G32&lt;=Formato!$P$4,H32&lt;=Formato!$P$4,I32&lt;=Formato!$P$4,J32&lt;=Formato!$Q$4,K32&lt;=Formato!$O$4),Formato!$N$4,IF(AND(G32&lt;=Formato!$P$5,H32&lt;=Formato!$P$5,I32&lt;=Formato!$P$5,J32&lt;=Formato!$Q$5,K32&lt;=Formato!$O$5),Formato!$N$5,IF(AND(G32&lt;=Formato!$P$6,H32&lt;=Formato!$P$6,I32&lt;=Formato!$P$6,J32&lt;=Formato!$Q$6,K32&lt;=Formato!$O$6),Formato!$N$6,IF(AND(G32&lt;=Formato!$P$7,H32&lt;=Formato!$P$7,I32&lt;=Formato!$P$7,J32&lt;=Formato!$Q$7,K32&lt;=Formato!$O$7),Formato!$N$7,IF(AND(G32&lt;=Formato!$P$8,H32&lt;=Formato!$P$8,I32&lt;=Formato!$P$8,J32&lt;=Formato!$Q$8,K32&lt;=Formato!$O$8),Formato!$N$8,IF(AND(G32&lt;=Formato!$P$9,H32&lt;=Formato!$P$9,I32&lt;=Formato!$P$9,J32&lt;=Formato!$Q$9,K32&lt;=Formato!$O$9),Formato!$N$9,IF(AND(G32&lt;=Formato!$P$10,H32&lt;=Formato!$P$10,I32&lt;=Formato!$P$10,J32&lt;=Formato!$Q$10,K32&lt;=Formato!$O$10),Formato!$N$10,Formato!$N$11)))))))))</f>
        <v>XXXS</v>
      </c>
      <c r="M32" s="57">
        <f>VLOOKUP(L32,'Tamaños FBR'!$B$3:$F$12,5,0)*F32</f>
        <v>0</v>
      </c>
    </row>
    <row r="33" spans="2:13" ht="14.25" customHeight="1" x14ac:dyDescent="0.25">
      <c r="B33" s="53">
        <f t="shared" si="0"/>
        <v>18</v>
      </c>
      <c r="C33" s="53"/>
      <c r="D33" s="53"/>
      <c r="E33" s="53"/>
      <c r="F33" s="52"/>
      <c r="G33" s="52"/>
      <c r="H33" s="52"/>
      <c r="I33" s="52"/>
      <c r="J33" s="48">
        <f t="shared" si="1"/>
        <v>0</v>
      </c>
      <c r="K33" s="69"/>
      <c r="L33" s="70" t="str">
        <f>IF(AND(G33&lt;=Formato!$P$2,H33&lt;=Formato!$P$2,I33&lt;=Formato!$P$2,J33&lt;=Formato!$Q$2,K33&lt;=Formato!$O$2),Formato!$N$2,IF(AND(G33&lt;=Formato!$P$3,H33&lt;=Formato!$P$3,I33&lt;=Formato!$P$3,J33&lt;=Formato!$Q$3,K33&lt;=Formato!$O$3),Formato!$N$3,IF(AND(G33&lt;=Formato!$P$4,H33&lt;=Formato!$P$4,I33&lt;=Formato!$P$4,J33&lt;=Formato!$Q$4,K33&lt;=Formato!$O$4),Formato!$N$4,IF(AND(G33&lt;=Formato!$P$5,H33&lt;=Formato!$P$5,I33&lt;=Formato!$P$5,J33&lt;=Formato!$Q$5,K33&lt;=Formato!$O$5),Formato!$N$5,IF(AND(G33&lt;=Formato!$P$6,H33&lt;=Formato!$P$6,I33&lt;=Formato!$P$6,J33&lt;=Formato!$Q$6,K33&lt;=Formato!$O$6),Formato!$N$6,IF(AND(G33&lt;=Formato!$P$7,H33&lt;=Formato!$P$7,I33&lt;=Formato!$P$7,J33&lt;=Formato!$Q$7,K33&lt;=Formato!$O$7),Formato!$N$7,IF(AND(G33&lt;=Formato!$P$8,H33&lt;=Formato!$P$8,I33&lt;=Formato!$P$8,J33&lt;=Formato!$Q$8,K33&lt;=Formato!$O$8),Formato!$N$8,IF(AND(G33&lt;=Formato!$P$9,H33&lt;=Formato!$P$9,I33&lt;=Formato!$P$9,J33&lt;=Formato!$Q$9,K33&lt;=Formato!$O$9),Formato!$N$9,IF(AND(G33&lt;=Formato!$P$10,H33&lt;=Formato!$P$10,I33&lt;=Formato!$P$10,J33&lt;=Formato!$Q$10,K33&lt;=Formato!$O$10),Formato!$N$10,Formato!$N$11)))))))))</f>
        <v>XXXS</v>
      </c>
      <c r="M33" s="57">
        <f>VLOOKUP(L33,'Tamaños FBR'!$B$3:$F$12,5,0)*F33</f>
        <v>0</v>
      </c>
    </row>
    <row r="34" spans="2:13" ht="14.25" customHeight="1" x14ac:dyDescent="0.25">
      <c r="B34" s="53">
        <f t="shared" si="0"/>
        <v>19</v>
      </c>
      <c r="C34" s="53"/>
      <c r="D34" s="53"/>
      <c r="E34" s="53"/>
      <c r="F34" s="52"/>
      <c r="G34" s="52"/>
      <c r="H34" s="52"/>
      <c r="I34" s="52"/>
      <c r="J34" s="48">
        <f t="shared" si="1"/>
        <v>0</v>
      </c>
      <c r="K34" s="69"/>
      <c r="L34" s="70" t="str">
        <f>IF(AND(G34&lt;=Formato!$P$2,H34&lt;=Formato!$P$2,I34&lt;=Formato!$P$2,J34&lt;=Formato!$Q$2,K34&lt;=Formato!$O$2),Formato!$N$2,IF(AND(G34&lt;=Formato!$P$3,H34&lt;=Formato!$P$3,I34&lt;=Formato!$P$3,J34&lt;=Formato!$Q$3,K34&lt;=Formato!$O$3),Formato!$N$3,IF(AND(G34&lt;=Formato!$P$4,H34&lt;=Formato!$P$4,I34&lt;=Formato!$P$4,J34&lt;=Formato!$Q$4,K34&lt;=Formato!$O$4),Formato!$N$4,IF(AND(G34&lt;=Formato!$P$5,H34&lt;=Formato!$P$5,I34&lt;=Formato!$P$5,J34&lt;=Formato!$Q$5,K34&lt;=Formato!$O$5),Formato!$N$5,IF(AND(G34&lt;=Formato!$P$6,H34&lt;=Formato!$P$6,I34&lt;=Formato!$P$6,J34&lt;=Formato!$Q$6,K34&lt;=Formato!$O$6),Formato!$N$6,IF(AND(G34&lt;=Formato!$P$7,H34&lt;=Formato!$P$7,I34&lt;=Formato!$P$7,J34&lt;=Formato!$Q$7,K34&lt;=Formato!$O$7),Formato!$N$7,IF(AND(G34&lt;=Formato!$P$8,H34&lt;=Formato!$P$8,I34&lt;=Formato!$P$8,J34&lt;=Formato!$Q$8,K34&lt;=Formato!$O$8),Formato!$N$8,IF(AND(G34&lt;=Formato!$P$9,H34&lt;=Formato!$P$9,I34&lt;=Formato!$P$9,J34&lt;=Formato!$Q$9,K34&lt;=Formato!$O$9),Formato!$N$9,IF(AND(G34&lt;=Formato!$P$10,H34&lt;=Formato!$P$10,I34&lt;=Formato!$P$10,J34&lt;=Formato!$Q$10,K34&lt;=Formato!$O$10),Formato!$N$10,Formato!$N$11)))))))))</f>
        <v>XXXS</v>
      </c>
      <c r="M34" s="57">
        <f>VLOOKUP(L34,'Tamaños FBR'!$B$3:$F$12,5,0)*F34</f>
        <v>0</v>
      </c>
    </row>
    <row r="35" spans="2:13" ht="14.25" customHeight="1" x14ac:dyDescent="0.25">
      <c r="B35" s="53">
        <f t="shared" si="0"/>
        <v>20</v>
      </c>
      <c r="C35" s="53"/>
      <c r="D35" s="53"/>
      <c r="E35" s="53"/>
      <c r="F35" s="52"/>
      <c r="G35" s="52"/>
      <c r="H35" s="52"/>
      <c r="I35" s="52"/>
      <c r="J35" s="48">
        <f t="shared" si="1"/>
        <v>0</v>
      </c>
      <c r="K35" s="69"/>
      <c r="L35" s="70" t="str">
        <f>IF(AND(G35&lt;=Formato!$P$2,H35&lt;=Formato!$P$2,I35&lt;=Formato!$P$2,J35&lt;=Formato!$Q$2,K35&lt;=Formato!$O$2),Formato!$N$2,IF(AND(G35&lt;=Formato!$P$3,H35&lt;=Formato!$P$3,I35&lt;=Formato!$P$3,J35&lt;=Formato!$Q$3,K35&lt;=Formato!$O$3),Formato!$N$3,IF(AND(G35&lt;=Formato!$P$4,H35&lt;=Formato!$P$4,I35&lt;=Formato!$P$4,J35&lt;=Formato!$Q$4,K35&lt;=Formato!$O$4),Formato!$N$4,IF(AND(G35&lt;=Formato!$P$5,H35&lt;=Formato!$P$5,I35&lt;=Formato!$P$5,J35&lt;=Formato!$Q$5,K35&lt;=Formato!$O$5),Formato!$N$5,IF(AND(G35&lt;=Formato!$P$6,H35&lt;=Formato!$P$6,I35&lt;=Formato!$P$6,J35&lt;=Formato!$Q$6,K35&lt;=Formato!$O$6),Formato!$N$6,IF(AND(G35&lt;=Formato!$P$7,H35&lt;=Formato!$P$7,I35&lt;=Formato!$P$7,J35&lt;=Formato!$Q$7,K35&lt;=Formato!$O$7),Formato!$N$7,IF(AND(G35&lt;=Formato!$P$8,H35&lt;=Formato!$P$8,I35&lt;=Formato!$P$8,J35&lt;=Formato!$Q$8,K35&lt;=Formato!$O$8),Formato!$N$8,IF(AND(G35&lt;=Formato!$P$9,H35&lt;=Formato!$P$9,I35&lt;=Formato!$P$9,J35&lt;=Formato!$Q$9,K35&lt;=Formato!$O$9),Formato!$N$9,IF(AND(G35&lt;=Formato!$P$10,H35&lt;=Formato!$P$10,I35&lt;=Formato!$P$10,J35&lt;=Formato!$Q$10,K35&lt;=Formato!$O$10),Formato!$N$10,Formato!$N$11)))))))))</f>
        <v>XXXS</v>
      </c>
      <c r="M35" s="57">
        <f>VLOOKUP(L35,'Tamaños FBR'!$B$3:$F$12,5,0)*F35</f>
        <v>0</v>
      </c>
    </row>
    <row r="36" spans="2:13" ht="14.25" customHeight="1" x14ac:dyDescent="0.25">
      <c r="B36" s="53">
        <f t="shared" si="0"/>
        <v>21</v>
      </c>
      <c r="C36" s="53"/>
      <c r="D36" s="53"/>
      <c r="E36" s="53"/>
      <c r="F36" s="49"/>
      <c r="G36" s="49"/>
      <c r="H36" s="49"/>
      <c r="I36" s="49"/>
      <c r="J36" s="48">
        <f t="shared" si="1"/>
        <v>0</v>
      </c>
      <c r="K36" s="69"/>
      <c r="L36" s="70" t="str">
        <f>IF(AND(G36&lt;=Formato!$P$2,H36&lt;=Formato!$P$2,I36&lt;=Formato!$P$2,J36&lt;=Formato!$Q$2,K36&lt;=Formato!$O$2),Formato!$N$2,IF(AND(G36&lt;=Formato!$P$3,H36&lt;=Formato!$P$3,I36&lt;=Formato!$P$3,J36&lt;=Formato!$Q$3,K36&lt;=Formato!$O$3),Formato!$N$3,IF(AND(G36&lt;=Formato!$P$4,H36&lt;=Formato!$P$4,I36&lt;=Formato!$P$4,J36&lt;=Formato!$Q$4,K36&lt;=Formato!$O$4),Formato!$N$4,IF(AND(G36&lt;=Formato!$P$5,H36&lt;=Formato!$P$5,I36&lt;=Formato!$P$5,J36&lt;=Formato!$Q$5,K36&lt;=Formato!$O$5),Formato!$N$5,IF(AND(G36&lt;=Formato!$P$6,H36&lt;=Formato!$P$6,I36&lt;=Formato!$P$6,J36&lt;=Formato!$Q$6,K36&lt;=Formato!$O$6),Formato!$N$6,IF(AND(G36&lt;=Formato!$P$7,H36&lt;=Formato!$P$7,I36&lt;=Formato!$P$7,J36&lt;=Formato!$Q$7,K36&lt;=Formato!$O$7),Formato!$N$7,IF(AND(G36&lt;=Formato!$P$8,H36&lt;=Formato!$P$8,I36&lt;=Formato!$P$8,J36&lt;=Formato!$Q$8,K36&lt;=Formato!$O$8),Formato!$N$8,IF(AND(G36&lt;=Formato!$P$9,H36&lt;=Formato!$P$9,I36&lt;=Formato!$P$9,J36&lt;=Formato!$Q$9,K36&lt;=Formato!$O$9),Formato!$N$9,IF(AND(G36&lt;=Formato!$P$10,H36&lt;=Formato!$P$10,I36&lt;=Formato!$P$10,J36&lt;=Formato!$Q$10,K36&lt;=Formato!$O$10),Formato!$N$10,Formato!$N$11)))))))))</f>
        <v>XXXS</v>
      </c>
      <c r="M36" s="57">
        <f>VLOOKUP(L36,'Tamaños FBR'!$B$3:$F$12,5,0)*F36</f>
        <v>0</v>
      </c>
    </row>
    <row r="37" spans="2:13" ht="14.25" customHeight="1" x14ac:dyDescent="0.25">
      <c r="B37" s="53">
        <f t="shared" si="0"/>
        <v>22</v>
      </c>
      <c r="C37" s="53"/>
      <c r="D37" s="53"/>
      <c r="E37" s="53"/>
      <c r="F37" s="49"/>
      <c r="G37" s="49"/>
      <c r="H37" s="49"/>
      <c r="I37" s="49"/>
      <c r="J37" s="48">
        <f t="shared" si="1"/>
        <v>0</v>
      </c>
      <c r="K37" s="69"/>
      <c r="L37" s="70" t="str">
        <f>IF(AND(G37&lt;=Formato!$P$2,H37&lt;=Formato!$P$2,I37&lt;=Formato!$P$2,J37&lt;=Formato!$Q$2,K37&lt;=Formato!$O$2),Formato!$N$2,IF(AND(G37&lt;=Formato!$P$3,H37&lt;=Formato!$P$3,I37&lt;=Formato!$P$3,J37&lt;=Formato!$Q$3,K37&lt;=Formato!$O$3),Formato!$N$3,IF(AND(G37&lt;=Formato!$P$4,H37&lt;=Formato!$P$4,I37&lt;=Formato!$P$4,J37&lt;=Formato!$Q$4,K37&lt;=Formato!$O$4),Formato!$N$4,IF(AND(G37&lt;=Formato!$P$5,H37&lt;=Formato!$P$5,I37&lt;=Formato!$P$5,J37&lt;=Formato!$Q$5,K37&lt;=Formato!$O$5),Formato!$N$5,IF(AND(G37&lt;=Formato!$P$6,H37&lt;=Formato!$P$6,I37&lt;=Formato!$P$6,J37&lt;=Formato!$Q$6,K37&lt;=Formato!$O$6),Formato!$N$6,IF(AND(G37&lt;=Formato!$P$7,H37&lt;=Formato!$P$7,I37&lt;=Formato!$P$7,J37&lt;=Formato!$Q$7,K37&lt;=Formato!$O$7),Formato!$N$7,IF(AND(G37&lt;=Formato!$P$8,H37&lt;=Formato!$P$8,I37&lt;=Formato!$P$8,J37&lt;=Formato!$Q$8,K37&lt;=Formato!$O$8),Formato!$N$8,IF(AND(G37&lt;=Formato!$P$9,H37&lt;=Formato!$P$9,I37&lt;=Formato!$P$9,J37&lt;=Formato!$Q$9,K37&lt;=Formato!$O$9),Formato!$N$9,IF(AND(G37&lt;=Formato!$P$10,H37&lt;=Formato!$P$10,I37&lt;=Formato!$P$10,J37&lt;=Formato!$Q$10,K37&lt;=Formato!$O$10),Formato!$N$10,Formato!$N$11)))))))))</f>
        <v>XXXS</v>
      </c>
      <c r="M37" s="57">
        <f>VLOOKUP(L37,'Tamaños FBR'!$B$3:$F$12,5,0)*F37</f>
        <v>0</v>
      </c>
    </row>
    <row r="38" spans="2:13" ht="14.25" customHeight="1" x14ac:dyDescent="0.25">
      <c r="B38" s="53">
        <f t="shared" si="0"/>
        <v>23</v>
      </c>
      <c r="C38" s="53"/>
      <c r="D38" s="53"/>
      <c r="E38" s="53"/>
      <c r="F38" s="49"/>
      <c r="G38" s="49"/>
      <c r="H38" s="49"/>
      <c r="I38" s="49"/>
      <c r="J38" s="48">
        <f t="shared" si="1"/>
        <v>0</v>
      </c>
      <c r="K38" s="69"/>
      <c r="L38" s="70" t="str">
        <f>IF(AND(G38&lt;=Formato!$P$2,H38&lt;=Formato!$P$2,I38&lt;=Formato!$P$2,J38&lt;=Formato!$Q$2,K38&lt;=Formato!$O$2),Formato!$N$2,IF(AND(G38&lt;=Formato!$P$3,H38&lt;=Formato!$P$3,I38&lt;=Formato!$P$3,J38&lt;=Formato!$Q$3,K38&lt;=Formato!$O$3),Formato!$N$3,IF(AND(G38&lt;=Formato!$P$4,H38&lt;=Formato!$P$4,I38&lt;=Formato!$P$4,J38&lt;=Formato!$Q$4,K38&lt;=Formato!$O$4),Formato!$N$4,IF(AND(G38&lt;=Formato!$P$5,H38&lt;=Formato!$P$5,I38&lt;=Formato!$P$5,J38&lt;=Formato!$Q$5,K38&lt;=Formato!$O$5),Formato!$N$5,IF(AND(G38&lt;=Formato!$P$6,H38&lt;=Formato!$P$6,I38&lt;=Formato!$P$6,J38&lt;=Formato!$Q$6,K38&lt;=Formato!$O$6),Formato!$N$6,IF(AND(G38&lt;=Formato!$P$7,H38&lt;=Formato!$P$7,I38&lt;=Formato!$P$7,J38&lt;=Formato!$Q$7,K38&lt;=Formato!$O$7),Formato!$N$7,IF(AND(G38&lt;=Formato!$P$8,H38&lt;=Formato!$P$8,I38&lt;=Formato!$P$8,J38&lt;=Formato!$Q$8,K38&lt;=Formato!$O$8),Formato!$N$8,IF(AND(G38&lt;=Formato!$P$9,H38&lt;=Formato!$P$9,I38&lt;=Formato!$P$9,J38&lt;=Formato!$Q$9,K38&lt;=Formato!$O$9),Formato!$N$9,IF(AND(G38&lt;=Formato!$P$10,H38&lt;=Formato!$P$10,I38&lt;=Formato!$P$10,J38&lt;=Formato!$Q$10,K38&lt;=Formato!$O$10),Formato!$N$10,Formato!$N$11)))))))))</f>
        <v>XXXS</v>
      </c>
      <c r="M38" s="57">
        <f>VLOOKUP(L38,'Tamaños FBR'!$B$3:$F$12,5,0)*F38</f>
        <v>0</v>
      </c>
    </row>
    <row r="39" spans="2:13" ht="14.25" customHeight="1" x14ac:dyDescent="0.25">
      <c r="B39" s="53">
        <f t="shared" si="0"/>
        <v>24</v>
      </c>
      <c r="C39" s="53"/>
      <c r="D39" s="53"/>
      <c r="E39" s="53"/>
      <c r="F39" s="49"/>
      <c r="G39" s="49"/>
      <c r="H39" s="49"/>
      <c r="I39" s="49"/>
      <c r="J39" s="48">
        <f t="shared" si="1"/>
        <v>0</v>
      </c>
      <c r="K39" s="69"/>
      <c r="L39" s="70" t="str">
        <f>IF(AND(G39&lt;=Formato!$P$2,H39&lt;=Formato!$P$2,I39&lt;=Formato!$P$2,J39&lt;=Formato!$Q$2,K39&lt;=Formato!$O$2),Formato!$N$2,IF(AND(G39&lt;=Formato!$P$3,H39&lt;=Formato!$P$3,I39&lt;=Formato!$P$3,J39&lt;=Formato!$Q$3,K39&lt;=Formato!$O$3),Formato!$N$3,IF(AND(G39&lt;=Formato!$P$4,H39&lt;=Formato!$P$4,I39&lt;=Formato!$P$4,J39&lt;=Formato!$Q$4,K39&lt;=Formato!$O$4),Formato!$N$4,IF(AND(G39&lt;=Formato!$P$5,H39&lt;=Formato!$P$5,I39&lt;=Formato!$P$5,J39&lt;=Formato!$Q$5,K39&lt;=Formato!$O$5),Formato!$N$5,IF(AND(G39&lt;=Formato!$P$6,H39&lt;=Formato!$P$6,I39&lt;=Formato!$P$6,J39&lt;=Formato!$Q$6,K39&lt;=Formato!$O$6),Formato!$N$6,IF(AND(G39&lt;=Formato!$P$7,H39&lt;=Formato!$P$7,I39&lt;=Formato!$P$7,J39&lt;=Formato!$Q$7,K39&lt;=Formato!$O$7),Formato!$N$7,IF(AND(G39&lt;=Formato!$P$8,H39&lt;=Formato!$P$8,I39&lt;=Formato!$P$8,J39&lt;=Formato!$Q$8,K39&lt;=Formato!$O$8),Formato!$N$8,IF(AND(G39&lt;=Formato!$P$9,H39&lt;=Formato!$P$9,I39&lt;=Formato!$P$9,J39&lt;=Formato!$Q$9,K39&lt;=Formato!$O$9),Formato!$N$9,IF(AND(G39&lt;=Formato!$P$10,H39&lt;=Formato!$P$10,I39&lt;=Formato!$P$10,J39&lt;=Formato!$Q$10,K39&lt;=Formato!$O$10),Formato!$N$10,Formato!$N$11)))))))))</f>
        <v>XXXS</v>
      </c>
      <c r="M39" s="57">
        <f>VLOOKUP(L39,'Tamaños FBR'!$B$3:$F$12,5,0)*F39</f>
        <v>0</v>
      </c>
    </row>
    <row r="40" spans="2:13" ht="14.25" customHeight="1" x14ac:dyDescent="0.25">
      <c r="B40" s="53">
        <f t="shared" si="0"/>
        <v>25</v>
      </c>
      <c r="C40" s="53"/>
      <c r="D40" s="53"/>
      <c r="E40" s="53"/>
      <c r="F40" s="49"/>
      <c r="G40" s="49"/>
      <c r="H40" s="49"/>
      <c r="I40" s="49"/>
      <c r="J40" s="48">
        <f t="shared" si="1"/>
        <v>0</v>
      </c>
      <c r="K40" s="69"/>
      <c r="L40" s="70" t="str">
        <f>IF(AND(G40&lt;=Formato!$P$2,H40&lt;=Formato!$P$2,I40&lt;=Formato!$P$2,J40&lt;=Formato!$Q$2,K40&lt;=Formato!$O$2),Formato!$N$2,IF(AND(G40&lt;=Formato!$P$3,H40&lt;=Formato!$P$3,I40&lt;=Formato!$P$3,J40&lt;=Formato!$Q$3,K40&lt;=Formato!$O$3),Formato!$N$3,IF(AND(G40&lt;=Formato!$P$4,H40&lt;=Formato!$P$4,I40&lt;=Formato!$P$4,J40&lt;=Formato!$Q$4,K40&lt;=Formato!$O$4),Formato!$N$4,IF(AND(G40&lt;=Formato!$P$5,H40&lt;=Formato!$P$5,I40&lt;=Formato!$P$5,J40&lt;=Formato!$Q$5,K40&lt;=Formato!$O$5),Formato!$N$5,IF(AND(G40&lt;=Formato!$P$6,H40&lt;=Formato!$P$6,I40&lt;=Formato!$P$6,J40&lt;=Formato!$Q$6,K40&lt;=Formato!$O$6),Formato!$N$6,IF(AND(G40&lt;=Formato!$P$7,H40&lt;=Formato!$P$7,I40&lt;=Formato!$P$7,J40&lt;=Formato!$Q$7,K40&lt;=Formato!$O$7),Formato!$N$7,IF(AND(G40&lt;=Formato!$P$8,H40&lt;=Formato!$P$8,I40&lt;=Formato!$P$8,J40&lt;=Formato!$Q$8,K40&lt;=Formato!$O$8),Formato!$N$8,IF(AND(G40&lt;=Formato!$P$9,H40&lt;=Formato!$P$9,I40&lt;=Formato!$P$9,J40&lt;=Formato!$Q$9,K40&lt;=Formato!$O$9),Formato!$N$9,IF(AND(G40&lt;=Formato!$P$10,H40&lt;=Formato!$P$10,I40&lt;=Formato!$P$10,J40&lt;=Formato!$Q$10,K40&lt;=Formato!$O$10),Formato!$N$10,Formato!$N$11)))))))))</f>
        <v>XXXS</v>
      </c>
      <c r="M40" s="57">
        <f>VLOOKUP(L40,'Tamaños FBR'!$B$3:$F$12,5,0)*F40</f>
        <v>0</v>
      </c>
    </row>
    <row r="41" spans="2:13" ht="14.25" customHeight="1" x14ac:dyDescent="0.25">
      <c r="B41" s="53">
        <f t="shared" si="0"/>
        <v>26</v>
      </c>
      <c r="C41" s="53"/>
      <c r="D41" s="53"/>
      <c r="E41" s="53"/>
      <c r="F41" s="53"/>
      <c r="G41" s="53"/>
      <c r="H41" s="53"/>
      <c r="I41" s="53"/>
      <c r="J41" s="48">
        <f t="shared" si="1"/>
        <v>0</v>
      </c>
      <c r="K41" s="69"/>
      <c r="L41" s="70" t="str">
        <f>IF(AND(G41&lt;=Formato!$P$2,H41&lt;=Formato!$P$2,I41&lt;=Formato!$P$2,J41&lt;=Formato!$Q$2,K41&lt;=Formato!$O$2),Formato!$N$2,IF(AND(G41&lt;=Formato!$P$3,H41&lt;=Formato!$P$3,I41&lt;=Formato!$P$3,J41&lt;=Formato!$Q$3,K41&lt;=Formato!$O$3),Formato!$N$3,IF(AND(G41&lt;=Formato!$P$4,H41&lt;=Formato!$P$4,I41&lt;=Formato!$P$4,J41&lt;=Formato!$Q$4,K41&lt;=Formato!$O$4),Formato!$N$4,IF(AND(G41&lt;=Formato!$P$5,H41&lt;=Formato!$P$5,I41&lt;=Formato!$P$5,J41&lt;=Formato!$Q$5,K41&lt;=Formato!$O$5),Formato!$N$5,IF(AND(G41&lt;=Formato!$P$6,H41&lt;=Formato!$P$6,I41&lt;=Formato!$P$6,J41&lt;=Formato!$Q$6,K41&lt;=Formato!$O$6),Formato!$N$6,IF(AND(G41&lt;=Formato!$P$7,H41&lt;=Formato!$P$7,I41&lt;=Formato!$P$7,J41&lt;=Formato!$Q$7,K41&lt;=Formato!$O$7),Formato!$N$7,IF(AND(G41&lt;=Formato!$P$8,H41&lt;=Formato!$P$8,I41&lt;=Formato!$P$8,J41&lt;=Formato!$Q$8,K41&lt;=Formato!$O$8),Formato!$N$8,IF(AND(G41&lt;=Formato!$P$9,H41&lt;=Formato!$P$9,I41&lt;=Formato!$P$9,J41&lt;=Formato!$Q$9,K41&lt;=Formato!$O$9),Formato!$N$9,IF(AND(G41&lt;=Formato!$P$10,H41&lt;=Formato!$P$10,I41&lt;=Formato!$P$10,J41&lt;=Formato!$Q$10,K41&lt;=Formato!$O$10),Formato!$N$10,Formato!$N$11)))))))))</f>
        <v>XXXS</v>
      </c>
      <c r="M41" s="57">
        <f>VLOOKUP(L41,'Tamaños FBR'!$B$3:$F$12,5,0)*F41</f>
        <v>0</v>
      </c>
    </row>
    <row r="42" spans="2:13" ht="14.25" customHeight="1" x14ac:dyDescent="0.25">
      <c r="B42" s="53">
        <f t="shared" si="0"/>
        <v>27</v>
      </c>
      <c r="C42" s="53"/>
      <c r="D42" s="53"/>
      <c r="E42" s="53"/>
      <c r="F42" s="53"/>
      <c r="G42" s="53"/>
      <c r="H42" s="53"/>
      <c r="I42" s="53"/>
      <c r="J42" s="48">
        <f t="shared" si="1"/>
        <v>0</v>
      </c>
      <c r="K42" s="69"/>
      <c r="L42" s="70" t="str">
        <f>IF(AND(G42&lt;=Formato!$P$2,H42&lt;=Formato!$P$2,I42&lt;=Formato!$P$2,J42&lt;=Formato!$Q$2,K42&lt;=Formato!$O$2),Formato!$N$2,IF(AND(G42&lt;=Formato!$P$3,H42&lt;=Formato!$P$3,I42&lt;=Formato!$P$3,J42&lt;=Formato!$Q$3,K42&lt;=Formato!$O$3),Formato!$N$3,IF(AND(G42&lt;=Formato!$P$4,H42&lt;=Formato!$P$4,I42&lt;=Formato!$P$4,J42&lt;=Formato!$Q$4,K42&lt;=Formato!$O$4),Formato!$N$4,IF(AND(G42&lt;=Formato!$P$5,H42&lt;=Formato!$P$5,I42&lt;=Formato!$P$5,J42&lt;=Formato!$Q$5,K42&lt;=Formato!$O$5),Formato!$N$5,IF(AND(G42&lt;=Formato!$P$6,H42&lt;=Formato!$P$6,I42&lt;=Formato!$P$6,J42&lt;=Formato!$Q$6,K42&lt;=Formato!$O$6),Formato!$N$6,IF(AND(G42&lt;=Formato!$P$7,H42&lt;=Formato!$P$7,I42&lt;=Formato!$P$7,J42&lt;=Formato!$Q$7,K42&lt;=Formato!$O$7),Formato!$N$7,IF(AND(G42&lt;=Formato!$P$8,H42&lt;=Formato!$P$8,I42&lt;=Formato!$P$8,J42&lt;=Formato!$Q$8,K42&lt;=Formato!$O$8),Formato!$N$8,IF(AND(G42&lt;=Formato!$P$9,H42&lt;=Formato!$P$9,I42&lt;=Formato!$P$9,J42&lt;=Formato!$Q$9,K42&lt;=Formato!$O$9),Formato!$N$9,IF(AND(G42&lt;=Formato!$P$10,H42&lt;=Formato!$P$10,I42&lt;=Formato!$P$10,J42&lt;=Formato!$Q$10,K42&lt;=Formato!$O$10),Formato!$N$10,Formato!$N$11)))))))))</f>
        <v>XXXS</v>
      </c>
      <c r="M42" s="57">
        <f>VLOOKUP(L42,'Tamaños FBR'!$B$3:$F$12,5,0)*F42</f>
        <v>0</v>
      </c>
    </row>
    <row r="43" spans="2:13" ht="14.25" customHeight="1" x14ac:dyDescent="0.25">
      <c r="B43" s="53">
        <f t="shared" si="0"/>
        <v>28</v>
      </c>
      <c r="C43" s="53"/>
      <c r="D43" s="53"/>
      <c r="E43" s="53"/>
      <c r="F43" s="53"/>
      <c r="G43" s="53"/>
      <c r="H43" s="53"/>
      <c r="I43" s="53"/>
      <c r="J43" s="48">
        <f t="shared" si="1"/>
        <v>0</v>
      </c>
      <c r="K43" s="69"/>
      <c r="L43" s="70" t="str">
        <f>IF(AND(G43&lt;=Formato!$P$2,H43&lt;=Formato!$P$2,I43&lt;=Formato!$P$2,J43&lt;=Formato!$Q$2,K43&lt;=Formato!$O$2),Formato!$N$2,IF(AND(G43&lt;=Formato!$P$3,H43&lt;=Formato!$P$3,I43&lt;=Formato!$P$3,J43&lt;=Formato!$Q$3,K43&lt;=Formato!$O$3),Formato!$N$3,IF(AND(G43&lt;=Formato!$P$4,H43&lt;=Formato!$P$4,I43&lt;=Formato!$P$4,J43&lt;=Formato!$Q$4,K43&lt;=Formato!$O$4),Formato!$N$4,IF(AND(G43&lt;=Formato!$P$5,H43&lt;=Formato!$P$5,I43&lt;=Formato!$P$5,J43&lt;=Formato!$Q$5,K43&lt;=Formato!$O$5),Formato!$N$5,IF(AND(G43&lt;=Formato!$P$6,H43&lt;=Formato!$P$6,I43&lt;=Formato!$P$6,J43&lt;=Formato!$Q$6,K43&lt;=Formato!$O$6),Formato!$N$6,IF(AND(G43&lt;=Formato!$P$7,H43&lt;=Formato!$P$7,I43&lt;=Formato!$P$7,J43&lt;=Formato!$Q$7,K43&lt;=Formato!$O$7),Formato!$N$7,IF(AND(G43&lt;=Formato!$P$8,H43&lt;=Formato!$P$8,I43&lt;=Formato!$P$8,J43&lt;=Formato!$Q$8,K43&lt;=Formato!$O$8),Formato!$N$8,IF(AND(G43&lt;=Formato!$P$9,H43&lt;=Formato!$P$9,I43&lt;=Formato!$P$9,J43&lt;=Formato!$Q$9,K43&lt;=Formato!$O$9),Formato!$N$9,IF(AND(G43&lt;=Formato!$P$10,H43&lt;=Formato!$P$10,I43&lt;=Formato!$P$10,J43&lt;=Formato!$Q$10,K43&lt;=Formato!$O$10),Formato!$N$10,Formato!$N$11)))))))))</f>
        <v>XXXS</v>
      </c>
      <c r="M43" s="57">
        <f>VLOOKUP(L43,'Tamaños FBR'!$B$3:$F$12,5,0)*F43</f>
        <v>0</v>
      </c>
    </row>
    <row r="44" spans="2:13" ht="14.25" customHeight="1" x14ac:dyDescent="0.25">
      <c r="B44" s="53">
        <f t="shared" si="0"/>
        <v>29</v>
      </c>
      <c r="C44" s="53"/>
      <c r="D44" s="53"/>
      <c r="E44" s="53"/>
      <c r="F44" s="53"/>
      <c r="G44" s="53"/>
      <c r="H44" s="53"/>
      <c r="I44" s="53"/>
      <c r="J44" s="48">
        <f t="shared" si="1"/>
        <v>0</v>
      </c>
      <c r="K44" s="69"/>
      <c r="L44" s="70" t="str">
        <f>IF(AND(G44&lt;=Formato!$P$2,H44&lt;=Formato!$P$2,I44&lt;=Formato!$P$2,J44&lt;=Formato!$Q$2,K44&lt;=Formato!$O$2),Formato!$N$2,IF(AND(G44&lt;=Formato!$P$3,H44&lt;=Formato!$P$3,I44&lt;=Formato!$P$3,J44&lt;=Formato!$Q$3,K44&lt;=Formato!$O$3),Formato!$N$3,IF(AND(G44&lt;=Formato!$P$4,H44&lt;=Formato!$P$4,I44&lt;=Formato!$P$4,J44&lt;=Formato!$Q$4,K44&lt;=Formato!$O$4),Formato!$N$4,IF(AND(G44&lt;=Formato!$P$5,H44&lt;=Formato!$P$5,I44&lt;=Formato!$P$5,J44&lt;=Formato!$Q$5,K44&lt;=Formato!$O$5),Formato!$N$5,IF(AND(G44&lt;=Formato!$P$6,H44&lt;=Formato!$P$6,I44&lt;=Formato!$P$6,J44&lt;=Formato!$Q$6,K44&lt;=Formato!$O$6),Formato!$N$6,IF(AND(G44&lt;=Formato!$P$7,H44&lt;=Formato!$P$7,I44&lt;=Formato!$P$7,J44&lt;=Formato!$Q$7,K44&lt;=Formato!$O$7),Formato!$N$7,IF(AND(G44&lt;=Formato!$P$8,H44&lt;=Formato!$P$8,I44&lt;=Formato!$P$8,J44&lt;=Formato!$Q$8,K44&lt;=Formato!$O$8),Formato!$N$8,IF(AND(G44&lt;=Formato!$P$9,H44&lt;=Formato!$P$9,I44&lt;=Formato!$P$9,J44&lt;=Formato!$Q$9,K44&lt;=Formato!$O$9),Formato!$N$9,IF(AND(G44&lt;=Formato!$P$10,H44&lt;=Formato!$P$10,I44&lt;=Formato!$P$10,J44&lt;=Formato!$Q$10,K44&lt;=Formato!$O$10),Formato!$N$10,Formato!$N$11)))))))))</f>
        <v>XXXS</v>
      </c>
      <c r="M44" s="57">
        <f>VLOOKUP(L44,'Tamaños FBR'!$B$3:$F$12,5,0)*F44</f>
        <v>0</v>
      </c>
    </row>
    <row r="45" spans="2:13" ht="14.25" customHeight="1" x14ac:dyDescent="0.25">
      <c r="B45" s="53">
        <f t="shared" si="0"/>
        <v>30</v>
      </c>
      <c r="C45" s="53"/>
      <c r="D45" s="53"/>
      <c r="E45" s="53"/>
      <c r="F45" s="53"/>
      <c r="G45" s="53"/>
      <c r="H45" s="53"/>
      <c r="I45" s="53"/>
      <c r="J45" s="48">
        <f t="shared" si="1"/>
        <v>0</v>
      </c>
      <c r="K45" s="69"/>
      <c r="L45" s="70" t="str">
        <f>IF(AND(G45&lt;=Formato!$P$2,H45&lt;=Formato!$P$2,I45&lt;=Formato!$P$2,J45&lt;=Formato!$Q$2,K45&lt;=Formato!$O$2),Formato!$N$2,IF(AND(G45&lt;=Formato!$P$3,H45&lt;=Formato!$P$3,I45&lt;=Formato!$P$3,J45&lt;=Formato!$Q$3,K45&lt;=Formato!$O$3),Formato!$N$3,IF(AND(G45&lt;=Formato!$P$4,H45&lt;=Formato!$P$4,I45&lt;=Formato!$P$4,J45&lt;=Formato!$Q$4,K45&lt;=Formato!$O$4),Formato!$N$4,IF(AND(G45&lt;=Formato!$P$5,H45&lt;=Formato!$P$5,I45&lt;=Formato!$P$5,J45&lt;=Formato!$Q$5,K45&lt;=Formato!$O$5),Formato!$N$5,IF(AND(G45&lt;=Formato!$P$6,H45&lt;=Formato!$P$6,I45&lt;=Formato!$P$6,J45&lt;=Formato!$Q$6,K45&lt;=Formato!$O$6),Formato!$N$6,IF(AND(G45&lt;=Formato!$P$7,H45&lt;=Formato!$P$7,I45&lt;=Formato!$P$7,J45&lt;=Formato!$Q$7,K45&lt;=Formato!$O$7),Formato!$N$7,IF(AND(G45&lt;=Formato!$P$8,H45&lt;=Formato!$P$8,I45&lt;=Formato!$P$8,J45&lt;=Formato!$Q$8,K45&lt;=Formato!$O$8),Formato!$N$8,IF(AND(G45&lt;=Formato!$P$9,H45&lt;=Formato!$P$9,I45&lt;=Formato!$P$9,J45&lt;=Formato!$Q$9,K45&lt;=Formato!$O$9),Formato!$N$9,IF(AND(G45&lt;=Formato!$P$10,H45&lt;=Formato!$P$10,I45&lt;=Formato!$P$10,J45&lt;=Formato!$Q$10,K45&lt;=Formato!$O$10),Formato!$N$10,Formato!$N$11)))))))))</f>
        <v>XXXS</v>
      </c>
      <c r="M45" s="57">
        <f>VLOOKUP(L45,'Tamaños FBR'!$B$3:$F$12,5,0)*F45</f>
        <v>0</v>
      </c>
    </row>
    <row r="46" spans="2:13" ht="14.25" customHeight="1" x14ac:dyDescent="0.25">
      <c r="B46" s="53">
        <f t="shared" si="0"/>
        <v>31</v>
      </c>
      <c r="C46" s="53"/>
      <c r="D46" s="53"/>
      <c r="E46" s="53"/>
      <c r="F46" s="53"/>
      <c r="G46" s="53"/>
      <c r="H46" s="53"/>
      <c r="I46" s="53"/>
      <c r="J46" s="48">
        <f t="shared" si="1"/>
        <v>0</v>
      </c>
      <c r="K46" s="69"/>
      <c r="L46" s="70" t="str">
        <f>IF(AND(G46&lt;=Formato!$P$2,H46&lt;=Formato!$P$2,I46&lt;=Formato!$P$2,J46&lt;=Formato!$Q$2,K46&lt;=Formato!$O$2),Formato!$N$2,IF(AND(G46&lt;=Formato!$P$3,H46&lt;=Formato!$P$3,I46&lt;=Formato!$P$3,J46&lt;=Formato!$Q$3,K46&lt;=Formato!$O$3),Formato!$N$3,IF(AND(G46&lt;=Formato!$P$4,H46&lt;=Formato!$P$4,I46&lt;=Formato!$P$4,J46&lt;=Formato!$Q$4,K46&lt;=Formato!$O$4),Formato!$N$4,IF(AND(G46&lt;=Formato!$P$5,H46&lt;=Formato!$P$5,I46&lt;=Formato!$P$5,J46&lt;=Formato!$Q$5,K46&lt;=Formato!$O$5),Formato!$N$5,IF(AND(G46&lt;=Formato!$P$6,H46&lt;=Formato!$P$6,I46&lt;=Formato!$P$6,J46&lt;=Formato!$Q$6,K46&lt;=Formato!$O$6),Formato!$N$6,IF(AND(G46&lt;=Formato!$P$7,H46&lt;=Formato!$P$7,I46&lt;=Formato!$P$7,J46&lt;=Formato!$Q$7,K46&lt;=Formato!$O$7),Formato!$N$7,IF(AND(G46&lt;=Formato!$P$8,H46&lt;=Formato!$P$8,I46&lt;=Formato!$P$8,J46&lt;=Formato!$Q$8,K46&lt;=Formato!$O$8),Formato!$N$8,IF(AND(G46&lt;=Formato!$P$9,H46&lt;=Formato!$P$9,I46&lt;=Formato!$P$9,J46&lt;=Formato!$Q$9,K46&lt;=Formato!$O$9),Formato!$N$9,IF(AND(G46&lt;=Formato!$P$10,H46&lt;=Formato!$P$10,I46&lt;=Formato!$P$10,J46&lt;=Formato!$Q$10,K46&lt;=Formato!$O$10),Formato!$N$10,Formato!$N$11)))))))))</f>
        <v>XXXS</v>
      </c>
      <c r="M46" s="57">
        <f>VLOOKUP(L46,'Tamaños FBR'!$B$3:$F$12,5,0)*F46</f>
        <v>0</v>
      </c>
    </row>
    <row r="47" spans="2:13" ht="14.25" customHeight="1" x14ac:dyDescent="0.25">
      <c r="B47" s="53">
        <f t="shared" si="0"/>
        <v>32</v>
      </c>
      <c r="C47" s="53"/>
      <c r="D47" s="53"/>
      <c r="E47" s="53"/>
      <c r="F47" s="53"/>
      <c r="G47" s="53"/>
      <c r="H47" s="53"/>
      <c r="I47" s="53"/>
      <c r="J47" s="48">
        <f t="shared" si="1"/>
        <v>0</v>
      </c>
      <c r="K47" s="69"/>
      <c r="L47" s="70" t="str">
        <f>IF(AND(G47&lt;=Formato!$P$2,H47&lt;=Formato!$P$2,I47&lt;=Formato!$P$2,J47&lt;=Formato!$Q$2,K47&lt;=Formato!$O$2),Formato!$N$2,IF(AND(G47&lt;=Formato!$P$3,H47&lt;=Formato!$P$3,I47&lt;=Formato!$P$3,J47&lt;=Formato!$Q$3,K47&lt;=Formato!$O$3),Formato!$N$3,IF(AND(G47&lt;=Formato!$P$4,H47&lt;=Formato!$P$4,I47&lt;=Formato!$P$4,J47&lt;=Formato!$Q$4,K47&lt;=Formato!$O$4),Formato!$N$4,IF(AND(G47&lt;=Formato!$P$5,H47&lt;=Formato!$P$5,I47&lt;=Formato!$P$5,J47&lt;=Formato!$Q$5,K47&lt;=Formato!$O$5),Formato!$N$5,IF(AND(G47&lt;=Formato!$P$6,H47&lt;=Formato!$P$6,I47&lt;=Formato!$P$6,J47&lt;=Formato!$Q$6,K47&lt;=Formato!$O$6),Formato!$N$6,IF(AND(G47&lt;=Formato!$P$7,H47&lt;=Formato!$P$7,I47&lt;=Formato!$P$7,J47&lt;=Formato!$Q$7,K47&lt;=Formato!$O$7),Formato!$N$7,IF(AND(G47&lt;=Formato!$P$8,H47&lt;=Formato!$P$8,I47&lt;=Formato!$P$8,J47&lt;=Formato!$Q$8,K47&lt;=Formato!$O$8),Formato!$N$8,IF(AND(G47&lt;=Formato!$P$9,H47&lt;=Formato!$P$9,I47&lt;=Formato!$P$9,J47&lt;=Formato!$Q$9,K47&lt;=Formato!$O$9),Formato!$N$9,IF(AND(G47&lt;=Formato!$P$10,H47&lt;=Formato!$P$10,I47&lt;=Formato!$P$10,J47&lt;=Formato!$Q$10,K47&lt;=Formato!$O$10),Formato!$N$10,Formato!$N$11)))))))))</f>
        <v>XXXS</v>
      </c>
      <c r="M47" s="57">
        <f>VLOOKUP(L47,'Tamaños FBR'!$B$3:$F$12,5,0)*F47</f>
        <v>0</v>
      </c>
    </row>
    <row r="48" spans="2:13" ht="14.25" customHeight="1" x14ac:dyDescent="0.25">
      <c r="B48" s="53">
        <f t="shared" si="0"/>
        <v>33</v>
      </c>
      <c r="C48" s="53"/>
      <c r="D48" s="53"/>
      <c r="E48" s="53"/>
      <c r="F48" s="53"/>
      <c r="G48" s="53"/>
      <c r="H48" s="53"/>
      <c r="I48" s="53"/>
      <c r="J48" s="48">
        <f t="shared" si="1"/>
        <v>0</v>
      </c>
      <c r="K48" s="69"/>
      <c r="L48" s="70" t="str">
        <f>IF(AND(G48&lt;=Formato!$P$2,H48&lt;=Formato!$P$2,I48&lt;=Formato!$P$2,J48&lt;=Formato!$Q$2,K48&lt;=Formato!$O$2),Formato!$N$2,IF(AND(G48&lt;=Formato!$P$3,H48&lt;=Formato!$P$3,I48&lt;=Formato!$P$3,J48&lt;=Formato!$Q$3,K48&lt;=Formato!$O$3),Formato!$N$3,IF(AND(G48&lt;=Formato!$P$4,H48&lt;=Formato!$P$4,I48&lt;=Formato!$P$4,J48&lt;=Formato!$Q$4,K48&lt;=Formato!$O$4),Formato!$N$4,IF(AND(G48&lt;=Formato!$P$5,H48&lt;=Formato!$P$5,I48&lt;=Formato!$P$5,J48&lt;=Formato!$Q$5,K48&lt;=Formato!$O$5),Formato!$N$5,IF(AND(G48&lt;=Formato!$P$6,H48&lt;=Formato!$P$6,I48&lt;=Formato!$P$6,J48&lt;=Formato!$Q$6,K48&lt;=Formato!$O$6),Formato!$N$6,IF(AND(G48&lt;=Formato!$P$7,H48&lt;=Formato!$P$7,I48&lt;=Formato!$P$7,J48&lt;=Formato!$Q$7,K48&lt;=Formato!$O$7),Formato!$N$7,IF(AND(G48&lt;=Formato!$P$8,H48&lt;=Formato!$P$8,I48&lt;=Formato!$P$8,J48&lt;=Formato!$Q$8,K48&lt;=Formato!$O$8),Formato!$N$8,IF(AND(G48&lt;=Formato!$P$9,H48&lt;=Formato!$P$9,I48&lt;=Formato!$P$9,J48&lt;=Formato!$Q$9,K48&lt;=Formato!$O$9),Formato!$N$9,IF(AND(G48&lt;=Formato!$P$10,H48&lt;=Formato!$P$10,I48&lt;=Formato!$P$10,J48&lt;=Formato!$Q$10,K48&lt;=Formato!$O$10),Formato!$N$10,Formato!$N$11)))))))))</f>
        <v>XXXS</v>
      </c>
      <c r="M48" s="57">
        <f>VLOOKUP(L48,'Tamaños FBR'!$B$3:$F$12,5,0)*F48</f>
        <v>0</v>
      </c>
    </row>
    <row r="49" spans="2:13" ht="14.25" customHeight="1" x14ac:dyDescent="0.25">
      <c r="B49" s="53">
        <f t="shared" si="0"/>
        <v>34</v>
      </c>
      <c r="C49" s="53"/>
      <c r="D49" s="53"/>
      <c r="E49" s="53"/>
      <c r="F49" s="53"/>
      <c r="G49" s="53"/>
      <c r="H49" s="53"/>
      <c r="I49" s="53"/>
      <c r="J49" s="48">
        <f t="shared" si="1"/>
        <v>0</v>
      </c>
      <c r="K49" s="69"/>
      <c r="L49" s="70" t="str">
        <f>IF(AND(G49&lt;=Formato!$P$2,H49&lt;=Formato!$P$2,I49&lt;=Formato!$P$2,J49&lt;=Formato!$Q$2,K49&lt;=Formato!$O$2),Formato!$N$2,IF(AND(G49&lt;=Formato!$P$3,H49&lt;=Formato!$P$3,I49&lt;=Formato!$P$3,J49&lt;=Formato!$Q$3,K49&lt;=Formato!$O$3),Formato!$N$3,IF(AND(G49&lt;=Formato!$P$4,H49&lt;=Formato!$P$4,I49&lt;=Formato!$P$4,J49&lt;=Formato!$Q$4,K49&lt;=Formato!$O$4),Formato!$N$4,IF(AND(G49&lt;=Formato!$P$5,H49&lt;=Formato!$P$5,I49&lt;=Formato!$P$5,J49&lt;=Formato!$Q$5,K49&lt;=Formato!$O$5),Formato!$N$5,IF(AND(G49&lt;=Formato!$P$6,H49&lt;=Formato!$P$6,I49&lt;=Formato!$P$6,J49&lt;=Formato!$Q$6,K49&lt;=Formato!$O$6),Formato!$N$6,IF(AND(G49&lt;=Formato!$P$7,H49&lt;=Formato!$P$7,I49&lt;=Formato!$P$7,J49&lt;=Formato!$Q$7,K49&lt;=Formato!$O$7),Formato!$N$7,IF(AND(G49&lt;=Formato!$P$8,H49&lt;=Formato!$P$8,I49&lt;=Formato!$P$8,J49&lt;=Formato!$Q$8,K49&lt;=Formato!$O$8),Formato!$N$8,IF(AND(G49&lt;=Formato!$P$9,H49&lt;=Formato!$P$9,I49&lt;=Formato!$P$9,J49&lt;=Formato!$Q$9,K49&lt;=Formato!$O$9),Formato!$N$9,IF(AND(G49&lt;=Formato!$P$10,H49&lt;=Formato!$P$10,I49&lt;=Formato!$P$10,J49&lt;=Formato!$Q$10,K49&lt;=Formato!$O$10),Formato!$N$10,Formato!$N$11)))))))))</f>
        <v>XXXS</v>
      </c>
      <c r="M49" s="57">
        <f>VLOOKUP(L49,'Tamaños FBR'!$B$3:$F$12,5,0)*F49</f>
        <v>0</v>
      </c>
    </row>
    <row r="50" spans="2:13" ht="14.25" customHeight="1" x14ac:dyDescent="0.25">
      <c r="B50" s="53">
        <f t="shared" si="0"/>
        <v>35</v>
      </c>
      <c r="C50" s="53"/>
      <c r="D50" s="53"/>
      <c r="E50" s="53"/>
      <c r="F50" s="53"/>
      <c r="G50" s="53"/>
      <c r="H50" s="53"/>
      <c r="I50" s="53"/>
      <c r="J50" s="48">
        <f t="shared" si="1"/>
        <v>0</v>
      </c>
      <c r="K50" s="69"/>
      <c r="L50" s="70" t="str">
        <f>IF(AND(G50&lt;=Formato!$P$2,H50&lt;=Formato!$P$2,I50&lt;=Formato!$P$2,J50&lt;=Formato!$Q$2,K50&lt;=Formato!$O$2),Formato!$N$2,IF(AND(G50&lt;=Formato!$P$3,H50&lt;=Formato!$P$3,I50&lt;=Formato!$P$3,J50&lt;=Formato!$Q$3,K50&lt;=Formato!$O$3),Formato!$N$3,IF(AND(G50&lt;=Formato!$P$4,H50&lt;=Formato!$P$4,I50&lt;=Formato!$P$4,J50&lt;=Formato!$Q$4,K50&lt;=Formato!$O$4),Formato!$N$4,IF(AND(G50&lt;=Formato!$P$5,H50&lt;=Formato!$P$5,I50&lt;=Formato!$P$5,J50&lt;=Formato!$Q$5,K50&lt;=Formato!$O$5),Formato!$N$5,IF(AND(G50&lt;=Formato!$P$6,H50&lt;=Formato!$P$6,I50&lt;=Formato!$P$6,J50&lt;=Formato!$Q$6,K50&lt;=Formato!$O$6),Formato!$N$6,IF(AND(G50&lt;=Formato!$P$7,H50&lt;=Formato!$P$7,I50&lt;=Formato!$P$7,J50&lt;=Formato!$Q$7,K50&lt;=Formato!$O$7),Formato!$N$7,IF(AND(G50&lt;=Formato!$P$8,H50&lt;=Formato!$P$8,I50&lt;=Formato!$P$8,J50&lt;=Formato!$Q$8,K50&lt;=Formato!$O$8),Formato!$N$8,IF(AND(G50&lt;=Formato!$P$9,H50&lt;=Formato!$P$9,I50&lt;=Formato!$P$9,J50&lt;=Formato!$Q$9,K50&lt;=Formato!$O$9),Formato!$N$9,IF(AND(G50&lt;=Formato!$P$10,H50&lt;=Formato!$P$10,I50&lt;=Formato!$P$10,J50&lt;=Formato!$Q$10,K50&lt;=Formato!$O$10),Formato!$N$10,Formato!$N$11)))))))))</f>
        <v>XXXS</v>
      </c>
      <c r="M50" s="57">
        <f>VLOOKUP(L50,'Tamaños FBR'!$B$3:$F$12,5,0)*F50</f>
        <v>0</v>
      </c>
    </row>
    <row r="51" spans="2:13" ht="14.25" customHeight="1" x14ac:dyDescent="0.25">
      <c r="B51" s="53">
        <f t="shared" si="0"/>
        <v>36</v>
      </c>
      <c r="C51" s="53"/>
      <c r="D51" s="53"/>
      <c r="E51" s="53"/>
      <c r="F51" s="53"/>
      <c r="G51" s="53"/>
      <c r="H51" s="53"/>
      <c r="I51" s="53"/>
      <c r="J51" s="48">
        <f t="shared" si="1"/>
        <v>0</v>
      </c>
      <c r="K51" s="69"/>
      <c r="L51" s="70" t="str">
        <f>IF(AND(G51&lt;=Formato!$P$2,H51&lt;=Formato!$P$2,I51&lt;=Formato!$P$2,J51&lt;=Formato!$Q$2,K51&lt;=Formato!$O$2),Formato!$N$2,IF(AND(G51&lt;=Formato!$P$3,H51&lt;=Formato!$P$3,I51&lt;=Formato!$P$3,J51&lt;=Formato!$Q$3,K51&lt;=Formato!$O$3),Formato!$N$3,IF(AND(G51&lt;=Formato!$P$4,H51&lt;=Formato!$P$4,I51&lt;=Formato!$P$4,J51&lt;=Formato!$Q$4,K51&lt;=Formato!$O$4),Formato!$N$4,IF(AND(G51&lt;=Formato!$P$5,H51&lt;=Formato!$P$5,I51&lt;=Formato!$P$5,J51&lt;=Formato!$Q$5,K51&lt;=Formato!$O$5),Formato!$N$5,IF(AND(G51&lt;=Formato!$P$6,H51&lt;=Formato!$P$6,I51&lt;=Formato!$P$6,J51&lt;=Formato!$Q$6,K51&lt;=Formato!$O$6),Formato!$N$6,IF(AND(G51&lt;=Formato!$P$7,H51&lt;=Formato!$P$7,I51&lt;=Formato!$P$7,J51&lt;=Formato!$Q$7,K51&lt;=Formato!$O$7),Formato!$N$7,IF(AND(G51&lt;=Formato!$P$8,H51&lt;=Formato!$P$8,I51&lt;=Formato!$P$8,J51&lt;=Formato!$Q$8,K51&lt;=Formato!$O$8),Formato!$N$8,IF(AND(G51&lt;=Formato!$P$9,H51&lt;=Formato!$P$9,I51&lt;=Formato!$P$9,J51&lt;=Formato!$Q$9,K51&lt;=Formato!$O$9),Formato!$N$9,IF(AND(G51&lt;=Formato!$P$10,H51&lt;=Formato!$P$10,I51&lt;=Formato!$P$10,J51&lt;=Formato!$Q$10,K51&lt;=Formato!$O$10),Formato!$N$10,Formato!$N$11)))))))))</f>
        <v>XXXS</v>
      </c>
      <c r="M51" s="57">
        <f>VLOOKUP(L51,'Tamaños FBR'!$B$3:$F$12,5,0)*F51</f>
        <v>0</v>
      </c>
    </row>
    <row r="52" spans="2:13" ht="14.25" customHeight="1" x14ac:dyDescent="0.25">
      <c r="B52" s="53">
        <f t="shared" si="0"/>
        <v>37</v>
      </c>
      <c r="C52" s="53"/>
      <c r="D52" s="53"/>
      <c r="E52" s="53"/>
      <c r="F52" s="53"/>
      <c r="G52" s="53"/>
      <c r="H52" s="53"/>
      <c r="I52" s="53"/>
      <c r="J52" s="48">
        <f t="shared" si="1"/>
        <v>0</v>
      </c>
      <c r="K52" s="69"/>
      <c r="L52" s="70" t="str">
        <f>IF(AND(G52&lt;=Formato!$P$2,H52&lt;=Formato!$P$2,I52&lt;=Formato!$P$2,J52&lt;=Formato!$Q$2,K52&lt;=Formato!$O$2),Formato!$N$2,IF(AND(G52&lt;=Formato!$P$3,H52&lt;=Formato!$P$3,I52&lt;=Formato!$P$3,J52&lt;=Formato!$Q$3,K52&lt;=Formato!$O$3),Formato!$N$3,IF(AND(G52&lt;=Formato!$P$4,H52&lt;=Formato!$P$4,I52&lt;=Formato!$P$4,J52&lt;=Formato!$Q$4,K52&lt;=Formato!$O$4),Formato!$N$4,IF(AND(G52&lt;=Formato!$P$5,H52&lt;=Formato!$P$5,I52&lt;=Formato!$P$5,J52&lt;=Formato!$Q$5,K52&lt;=Formato!$O$5),Formato!$N$5,IF(AND(G52&lt;=Formato!$P$6,H52&lt;=Formato!$P$6,I52&lt;=Formato!$P$6,J52&lt;=Formato!$Q$6,K52&lt;=Formato!$O$6),Formato!$N$6,IF(AND(G52&lt;=Formato!$P$7,H52&lt;=Formato!$P$7,I52&lt;=Formato!$P$7,J52&lt;=Formato!$Q$7,K52&lt;=Formato!$O$7),Formato!$N$7,IF(AND(G52&lt;=Formato!$P$8,H52&lt;=Formato!$P$8,I52&lt;=Formato!$P$8,J52&lt;=Formato!$Q$8,K52&lt;=Formato!$O$8),Formato!$N$8,IF(AND(G52&lt;=Formato!$P$9,H52&lt;=Formato!$P$9,I52&lt;=Formato!$P$9,J52&lt;=Formato!$Q$9,K52&lt;=Formato!$O$9),Formato!$N$9,IF(AND(G52&lt;=Formato!$P$10,H52&lt;=Formato!$P$10,I52&lt;=Formato!$P$10,J52&lt;=Formato!$Q$10,K52&lt;=Formato!$O$10),Formato!$N$10,Formato!$N$11)))))))))</f>
        <v>XXXS</v>
      </c>
      <c r="M52" s="57">
        <f>VLOOKUP(L52,'Tamaños FBR'!$B$3:$F$12,5,0)*F52</f>
        <v>0</v>
      </c>
    </row>
    <row r="53" spans="2:13" ht="14.25" customHeight="1" x14ac:dyDescent="0.25">
      <c r="B53" s="53">
        <f t="shared" si="0"/>
        <v>38</v>
      </c>
      <c r="C53" s="53"/>
      <c r="D53" s="53"/>
      <c r="E53" s="53"/>
      <c r="F53" s="53"/>
      <c r="G53" s="53"/>
      <c r="H53" s="53"/>
      <c r="I53" s="53"/>
      <c r="J53" s="48">
        <f t="shared" si="1"/>
        <v>0</v>
      </c>
      <c r="K53" s="69"/>
      <c r="L53" s="70" t="str">
        <f>IF(AND(G53&lt;=Formato!$P$2,H53&lt;=Formato!$P$2,I53&lt;=Formato!$P$2,J53&lt;=Formato!$Q$2,K53&lt;=Formato!$O$2),Formato!$N$2,IF(AND(G53&lt;=Formato!$P$3,H53&lt;=Formato!$P$3,I53&lt;=Formato!$P$3,J53&lt;=Formato!$Q$3,K53&lt;=Formato!$O$3),Formato!$N$3,IF(AND(G53&lt;=Formato!$P$4,H53&lt;=Formato!$P$4,I53&lt;=Formato!$P$4,J53&lt;=Formato!$Q$4,K53&lt;=Formato!$O$4),Formato!$N$4,IF(AND(G53&lt;=Formato!$P$5,H53&lt;=Formato!$P$5,I53&lt;=Formato!$P$5,J53&lt;=Formato!$Q$5,K53&lt;=Formato!$O$5),Formato!$N$5,IF(AND(G53&lt;=Formato!$P$6,H53&lt;=Formato!$P$6,I53&lt;=Formato!$P$6,J53&lt;=Formato!$Q$6,K53&lt;=Formato!$O$6),Formato!$N$6,IF(AND(G53&lt;=Formato!$P$7,H53&lt;=Formato!$P$7,I53&lt;=Formato!$P$7,J53&lt;=Formato!$Q$7,K53&lt;=Formato!$O$7),Formato!$N$7,IF(AND(G53&lt;=Formato!$P$8,H53&lt;=Formato!$P$8,I53&lt;=Formato!$P$8,J53&lt;=Formato!$Q$8,K53&lt;=Formato!$O$8),Formato!$N$8,IF(AND(G53&lt;=Formato!$P$9,H53&lt;=Formato!$P$9,I53&lt;=Formato!$P$9,J53&lt;=Formato!$Q$9,K53&lt;=Formato!$O$9),Formato!$N$9,IF(AND(G53&lt;=Formato!$P$10,H53&lt;=Formato!$P$10,I53&lt;=Formato!$P$10,J53&lt;=Formato!$Q$10,K53&lt;=Formato!$O$10),Formato!$N$10,Formato!$N$11)))))))))</f>
        <v>XXXS</v>
      </c>
      <c r="M53" s="57">
        <f>VLOOKUP(L53,'Tamaños FBR'!$B$3:$F$12,5,0)*F53</f>
        <v>0</v>
      </c>
    </row>
    <row r="54" spans="2:13" ht="14.25" customHeight="1" x14ac:dyDescent="0.25">
      <c r="B54" s="53">
        <f t="shared" si="0"/>
        <v>39</v>
      </c>
      <c r="C54" s="53"/>
      <c r="D54" s="53"/>
      <c r="E54" s="53"/>
      <c r="F54" s="53"/>
      <c r="G54" s="53"/>
      <c r="H54" s="53"/>
      <c r="I54" s="53"/>
      <c r="J54" s="48">
        <f t="shared" si="1"/>
        <v>0</v>
      </c>
      <c r="K54" s="69"/>
      <c r="L54" s="70" t="str">
        <f>IF(AND(G54&lt;=Formato!$P$2,H54&lt;=Formato!$P$2,I54&lt;=Formato!$P$2,J54&lt;=Formato!$Q$2,K54&lt;=Formato!$O$2),Formato!$N$2,IF(AND(G54&lt;=Formato!$P$3,H54&lt;=Formato!$P$3,I54&lt;=Formato!$P$3,J54&lt;=Formato!$Q$3,K54&lt;=Formato!$O$3),Formato!$N$3,IF(AND(G54&lt;=Formato!$P$4,H54&lt;=Formato!$P$4,I54&lt;=Formato!$P$4,J54&lt;=Formato!$Q$4,K54&lt;=Formato!$O$4),Formato!$N$4,IF(AND(G54&lt;=Formato!$P$5,H54&lt;=Formato!$P$5,I54&lt;=Formato!$P$5,J54&lt;=Formato!$Q$5,K54&lt;=Formato!$O$5),Formato!$N$5,IF(AND(G54&lt;=Formato!$P$6,H54&lt;=Formato!$P$6,I54&lt;=Formato!$P$6,J54&lt;=Formato!$Q$6,K54&lt;=Formato!$O$6),Formato!$N$6,IF(AND(G54&lt;=Formato!$P$7,H54&lt;=Formato!$P$7,I54&lt;=Formato!$P$7,J54&lt;=Formato!$Q$7,K54&lt;=Formato!$O$7),Formato!$N$7,IF(AND(G54&lt;=Formato!$P$8,H54&lt;=Formato!$P$8,I54&lt;=Formato!$P$8,J54&lt;=Formato!$Q$8,K54&lt;=Formato!$O$8),Formato!$N$8,IF(AND(G54&lt;=Formato!$P$9,H54&lt;=Formato!$P$9,I54&lt;=Formato!$P$9,J54&lt;=Formato!$Q$9,K54&lt;=Formato!$O$9),Formato!$N$9,IF(AND(G54&lt;=Formato!$P$10,H54&lt;=Formato!$P$10,I54&lt;=Formato!$P$10,J54&lt;=Formato!$Q$10,K54&lt;=Formato!$O$10),Formato!$N$10,Formato!$N$11)))))))))</f>
        <v>XXXS</v>
      </c>
      <c r="M54" s="57">
        <f>VLOOKUP(L54,'Tamaños FBR'!$B$3:$F$12,5,0)*F54</f>
        <v>0</v>
      </c>
    </row>
    <row r="55" spans="2:13" ht="14.25" customHeight="1" x14ac:dyDescent="0.25">
      <c r="B55" s="53">
        <f t="shared" si="0"/>
        <v>40</v>
      </c>
      <c r="C55" s="53"/>
      <c r="D55" s="53"/>
      <c r="E55" s="53"/>
      <c r="F55" s="53"/>
      <c r="G55" s="53"/>
      <c r="H55" s="53"/>
      <c r="I55" s="53"/>
      <c r="J55" s="48">
        <f t="shared" si="1"/>
        <v>0</v>
      </c>
      <c r="K55" s="69"/>
      <c r="L55" s="70" t="str">
        <f>IF(AND(G55&lt;=Formato!$P$2,H55&lt;=Formato!$P$2,I55&lt;=Formato!$P$2,J55&lt;=Formato!$Q$2,K55&lt;=Formato!$O$2),Formato!$N$2,IF(AND(G55&lt;=Formato!$P$3,H55&lt;=Formato!$P$3,I55&lt;=Formato!$P$3,J55&lt;=Formato!$Q$3,K55&lt;=Formato!$O$3),Formato!$N$3,IF(AND(G55&lt;=Formato!$P$4,H55&lt;=Formato!$P$4,I55&lt;=Formato!$P$4,J55&lt;=Formato!$Q$4,K55&lt;=Formato!$O$4),Formato!$N$4,IF(AND(G55&lt;=Formato!$P$5,H55&lt;=Formato!$P$5,I55&lt;=Formato!$P$5,J55&lt;=Formato!$Q$5,K55&lt;=Formato!$O$5),Formato!$N$5,IF(AND(G55&lt;=Formato!$P$6,H55&lt;=Formato!$P$6,I55&lt;=Formato!$P$6,J55&lt;=Formato!$Q$6,K55&lt;=Formato!$O$6),Formato!$N$6,IF(AND(G55&lt;=Formato!$P$7,H55&lt;=Formato!$P$7,I55&lt;=Formato!$P$7,J55&lt;=Formato!$Q$7,K55&lt;=Formato!$O$7),Formato!$N$7,IF(AND(G55&lt;=Formato!$P$8,H55&lt;=Formato!$P$8,I55&lt;=Formato!$P$8,J55&lt;=Formato!$Q$8,K55&lt;=Formato!$O$8),Formato!$N$8,IF(AND(G55&lt;=Formato!$P$9,H55&lt;=Formato!$P$9,I55&lt;=Formato!$P$9,J55&lt;=Formato!$Q$9,K55&lt;=Formato!$O$9),Formato!$N$9,IF(AND(G55&lt;=Formato!$P$10,H55&lt;=Formato!$P$10,I55&lt;=Formato!$P$10,J55&lt;=Formato!$Q$10,K55&lt;=Formato!$O$10),Formato!$N$10,Formato!$N$11)))))))))</f>
        <v>XXXS</v>
      </c>
      <c r="M55" s="57">
        <f>VLOOKUP(L55,'Tamaños FBR'!$B$3:$F$12,5,0)*F55</f>
        <v>0</v>
      </c>
    </row>
    <row r="56" spans="2:13" ht="14.25" customHeight="1" x14ac:dyDescent="0.25">
      <c r="B56" s="53">
        <f t="shared" si="0"/>
        <v>41</v>
      </c>
      <c r="C56" s="53"/>
      <c r="D56" s="53"/>
      <c r="E56" s="53"/>
      <c r="F56" s="53"/>
      <c r="G56" s="53"/>
      <c r="H56" s="53"/>
      <c r="I56" s="53"/>
      <c r="J56" s="48">
        <f t="shared" si="1"/>
        <v>0</v>
      </c>
      <c r="K56" s="69"/>
      <c r="L56" s="70" t="str">
        <f>IF(AND(G56&lt;=Formato!$P$2,H56&lt;=Formato!$P$2,I56&lt;=Formato!$P$2,J56&lt;=Formato!$Q$2,K56&lt;=Formato!$O$2),Formato!$N$2,IF(AND(G56&lt;=Formato!$P$3,H56&lt;=Formato!$P$3,I56&lt;=Formato!$P$3,J56&lt;=Formato!$Q$3,K56&lt;=Formato!$O$3),Formato!$N$3,IF(AND(G56&lt;=Formato!$P$4,H56&lt;=Formato!$P$4,I56&lt;=Formato!$P$4,J56&lt;=Formato!$Q$4,K56&lt;=Formato!$O$4),Formato!$N$4,IF(AND(G56&lt;=Formato!$P$5,H56&lt;=Formato!$P$5,I56&lt;=Formato!$P$5,J56&lt;=Formato!$Q$5,K56&lt;=Formato!$O$5),Formato!$N$5,IF(AND(G56&lt;=Formato!$P$6,H56&lt;=Formato!$P$6,I56&lt;=Formato!$P$6,J56&lt;=Formato!$Q$6,K56&lt;=Formato!$O$6),Formato!$N$6,IF(AND(G56&lt;=Formato!$P$7,H56&lt;=Formato!$P$7,I56&lt;=Formato!$P$7,J56&lt;=Formato!$Q$7,K56&lt;=Formato!$O$7),Formato!$N$7,IF(AND(G56&lt;=Formato!$P$8,H56&lt;=Formato!$P$8,I56&lt;=Formato!$P$8,J56&lt;=Formato!$Q$8,K56&lt;=Formato!$O$8),Formato!$N$8,IF(AND(G56&lt;=Formato!$P$9,H56&lt;=Formato!$P$9,I56&lt;=Formato!$P$9,J56&lt;=Formato!$Q$9,K56&lt;=Formato!$O$9),Formato!$N$9,IF(AND(G56&lt;=Formato!$P$10,H56&lt;=Formato!$P$10,I56&lt;=Formato!$P$10,J56&lt;=Formato!$Q$10,K56&lt;=Formato!$O$10),Formato!$N$10,Formato!$N$11)))))))))</f>
        <v>XXXS</v>
      </c>
      <c r="M56" s="57">
        <f>VLOOKUP(L56,'Tamaños FBR'!$B$3:$F$12,5,0)*F56</f>
        <v>0</v>
      </c>
    </row>
    <row r="57" spans="2:13" ht="14.25" customHeight="1" x14ac:dyDescent="0.25">
      <c r="B57" s="53">
        <f t="shared" si="0"/>
        <v>42</v>
      </c>
      <c r="C57" s="53"/>
      <c r="D57" s="53"/>
      <c r="E57" s="53"/>
      <c r="F57" s="53"/>
      <c r="G57" s="53"/>
      <c r="H57" s="53"/>
      <c r="I57" s="53"/>
      <c r="J57" s="48">
        <f t="shared" si="1"/>
        <v>0</v>
      </c>
      <c r="K57" s="69"/>
      <c r="L57" s="70" t="str">
        <f>IF(AND(G57&lt;=Formato!$P$2,H57&lt;=Formato!$P$2,I57&lt;=Formato!$P$2,J57&lt;=Formato!$Q$2,K57&lt;=Formato!$O$2),Formato!$N$2,IF(AND(G57&lt;=Formato!$P$3,H57&lt;=Formato!$P$3,I57&lt;=Formato!$P$3,J57&lt;=Formato!$Q$3,K57&lt;=Formato!$O$3),Formato!$N$3,IF(AND(G57&lt;=Formato!$P$4,H57&lt;=Formato!$P$4,I57&lt;=Formato!$P$4,J57&lt;=Formato!$Q$4,K57&lt;=Formato!$O$4),Formato!$N$4,IF(AND(G57&lt;=Formato!$P$5,H57&lt;=Formato!$P$5,I57&lt;=Formato!$P$5,J57&lt;=Formato!$Q$5,K57&lt;=Formato!$O$5),Formato!$N$5,IF(AND(G57&lt;=Formato!$P$6,H57&lt;=Formato!$P$6,I57&lt;=Formato!$P$6,J57&lt;=Formato!$Q$6,K57&lt;=Formato!$O$6),Formato!$N$6,IF(AND(G57&lt;=Formato!$P$7,H57&lt;=Formato!$P$7,I57&lt;=Formato!$P$7,J57&lt;=Formato!$Q$7,K57&lt;=Formato!$O$7),Formato!$N$7,IF(AND(G57&lt;=Formato!$P$8,H57&lt;=Formato!$P$8,I57&lt;=Formato!$P$8,J57&lt;=Formato!$Q$8,K57&lt;=Formato!$O$8),Formato!$N$8,IF(AND(G57&lt;=Formato!$P$9,H57&lt;=Formato!$P$9,I57&lt;=Formato!$P$9,J57&lt;=Formato!$Q$9,K57&lt;=Formato!$O$9),Formato!$N$9,IF(AND(G57&lt;=Formato!$P$10,H57&lt;=Formato!$P$10,I57&lt;=Formato!$P$10,J57&lt;=Formato!$Q$10,K57&lt;=Formato!$O$10),Formato!$N$10,Formato!$N$11)))))))))</f>
        <v>XXXS</v>
      </c>
      <c r="M57" s="57">
        <f>VLOOKUP(L57,'Tamaños FBR'!$B$3:$F$12,5,0)*F57</f>
        <v>0</v>
      </c>
    </row>
    <row r="58" spans="2:13" ht="14.25" customHeight="1" x14ac:dyDescent="0.25">
      <c r="B58" s="53">
        <f t="shared" si="0"/>
        <v>43</v>
      </c>
      <c r="C58" s="53"/>
      <c r="D58" s="53"/>
      <c r="E58" s="53"/>
      <c r="F58" s="53"/>
      <c r="G58" s="53"/>
      <c r="H58" s="53"/>
      <c r="I58" s="53"/>
      <c r="J58" s="48">
        <f t="shared" si="1"/>
        <v>0</v>
      </c>
      <c r="K58" s="69"/>
      <c r="L58" s="70" t="str">
        <f>IF(AND(G58&lt;=Formato!$P$2,H58&lt;=Formato!$P$2,I58&lt;=Formato!$P$2,J58&lt;=Formato!$Q$2,K58&lt;=Formato!$O$2),Formato!$N$2,IF(AND(G58&lt;=Formato!$P$3,H58&lt;=Formato!$P$3,I58&lt;=Formato!$P$3,J58&lt;=Formato!$Q$3,K58&lt;=Formato!$O$3),Formato!$N$3,IF(AND(G58&lt;=Formato!$P$4,H58&lt;=Formato!$P$4,I58&lt;=Formato!$P$4,J58&lt;=Formato!$Q$4,K58&lt;=Formato!$O$4),Formato!$N$4,IF(AND(G58&lt;=Formato!$P$5,H58&lt;=Formato!$P$5,I58&lt;=Formato!$P$5,J58&lt;=Formato!$Q$5,K58&lt;=Formato!$O$5),Formato!$N$5,IF(AND(G58&lt;=Formato!$P$6,H58&lt;=Formato!$P$6,I58&lt;=Formato!$P$6,J58&lt;=Formato!$Q$6,K58&lt;=Formato!$O$6),Formato!$N$6,IF(AND(G58&lt;=Formato!$P$7,H58&lt;=Formato!$P$7,I58&lt;=Formato!$P$7,J58&lt;=Formato!$Q$7,K58&lt;=Formato!$O$7),Formato!$N$7,IF(AND(G58&lt;=Formato!$P$8,H58&lt;=Formato!$P$8,I58&lt;=Formato!$P$8,J58&lt;=Formato!$Q$8,K58&lt;=Formato!$O$8),Formato!$N$8,IF(AND(G58&lt;=Formato!$P$9,H58&lt;=Formato!$P$9,I58&lt;=Formato!$P$9,J58&lt;=Formato!$Q$9,K58&lt;=Formato!$O$9),Formato!$N$9,IF(AND(G58&lt;=Formato!$P$10,H58&lt;=Formato!$P$10,I58&lt;=Formato!$P$10,J58&lt;=Formato!$Q$10,K58&lt;=Formato!$O$10),Formato!$N$10,Formato!$N$11)))))))))</f>
        <v>XXXS</v>
      </c>
      <c r="M58" s="57">
        <f>VLOOKUP(L58,'Tamaños FBR'!$B$3:$F$12,5,0)*F58</f>
        <v>0</v>
      </c>
    </row>
    <row r="59" spans="2:13" ht="14.25" customHeight="1" x14ac:dyDescent="0.25">
      <c r="B59" s="53">
        <f t="shared" si="0"/>
        <v>44</v>
      </c>
      <c r="C59" s="53"/>
      <c r="D59" s="53"/>
      <c r="E59" s="53"/>
      <c r="F59" s="53"/>
      <c r="G59" s="53"/>
      <c r="H59" s="53"/>
      <c r="I59" s="53"/>
      <c r="J59" s="48">
        <f t="shared" si="1"/>
        <v>0</v>
      </c>
      <c r="K59" s="69"/>
      <c r="L59" s="70" t="str">
        <f>IF(AND(G59&lt;=Formato!$P$2,H59&lt;=Formato!$P$2,I59&lt;=Formato!$P$2,J59&lt;=Formato!$Q$2,K59&lt;=Formato!$O$2),Formato!$N$2,IF(AND(G59&lt;=Formato!$P$3,H59&lt;=Formato!$P$3,I59&lt;=Formato!$P$3,J59&lt;=Formato!$Q$3,K59&lt;=Formato!$O$3),Formato!$N$3,IF(AND(G59&lt;=Formato!$P$4,H59&lt;=Formato!$P$4,I59&lt;=Formato!$P$4,J59&lt;=Formato!$Q$4,K59&lt;=Formato!$O$4),Formato!$N$4,IF(AND(G59&lt;=Formato!$P$5,H59&lt;=Formato!$P$5,I59&lt;=Formato!$P$5,J59&lt;=Formato!$Q$5,K59&lt;=Formato!$O$5),Formato!$N$5,IF(AND(G59&lt;=Formato!$P$6,H59&lt;=Formato!$P$6,I59&lt;=Formato!$P$6,J59&lt;=Formato!$Q$6,K59&lt;=Formato!$O$6),Formato!$N$6,IF(AND(G59&lt;=Formato!$P$7,H59&lt;=Formato!$P$7,I59&lt;=Formato!$P$7,J59&lt;=Formato!$Q$7,K59&lt;=Formato!$O$7),Formato!$N$7,IF(AND(G59&lt;=Formato!$P$8,H59&lt;=Formato!$P$8,I59&lt;=Formato!$P$8,J59&lt;=Formato!$Q$8,K59&lt;=Formato!$O$8),Formato!$N$8,IF(AND(G59&lt;=Formato!$P$9,H59&lt;=Formato!$P$9,I59&lt;=Formato!$P$9,J59&lt;=Formato!$Q$9,K59&lt;=Formato!$O$9),Formato!$N$9,IF(AND(G59&lt;=Formato!$P$10,H59&lt;=Formato!$P$10,I59&lt;=Formato!$P$10,J59&lt;=Formato!$Q$10,K59&lt;=Formato!$O$10),Formato!$N$10,Formato!$N$11)))))))))</f>
        <v>XXXS</v>
      </c>
      <c r="M59" s="57">
        <f>VLOOKUP(L59,'Tamaños FBR'!$B$3:$F$12,5,0)*F59</f>
        <v>0</v>
      </c>
    </row>
    <row r="60" spans="2:13" ht="14.25" customHeight="1" x14ac:dyDescent="0.25">
      <c r="B60" s="53">
        <f t="shared" si="0"/>
        <v>45</v>
      </c>
      <c r="C60" s="53"/>
      <c r="D60" s="53"/>
      <c r="E60" s="53"/>
      <c r="F60" s="53"/>
      <c r="G60" s="53"/>
      <c r="H60" s="53"/>
      <c r="I60" s="53"/>
      <c r="J60" s="48">
        <f t="shared" si="1"/>
        <v>0</v>
      </c>
      <c r="K60" s="69"/>
      <c r="L60" s="70" t="str">
        <f>IF(AND(G60&lt;=Formato!$P$2,H60&lt;=Formato!$P$2,I60&lt;=Formato!$P$2,J60&lt;=Formato!$Q$2,K60&lt;=Formato!$O$2),Formato!$N$2,IF(AND(G60&lt;=Formato!$P$3,H60&lt;=Formato!$P$3,I60&lt;=Formato!$P$3,J60&lt;=Formato!$Q$3,K60&lt;=Formato!$O$3),Formato!$N$3,IF(AND(G60&lt;=Formato!$P$4,H60&lt;=Formato!$P$4,I60&lt;=Formato!$P$4,J60&lt;=Formato!$Q$4,K60&lt;=Formato!$O$4),Formato!$N$4,IF(AND(G60&lt;=Formato!$P$5,H60&lt;=Formato!$P$5,I60&lt;=Formato!$P$5,J60&lt;=Formato!$Q$5,K60&lt;=Formato!$O$5),Formato!$N$5,IF(AND(G60&lt;=Formato!$P$6,H60&lt;=Formato!$P$6,I60&lt;=Formato!$P$6,J60&lt;=Formato!$Q$6,K60&lt;=Formato!$O$6),Formato!$N$6,IF(AND(G60&lt;=Formato!$P$7,H60&lt;=Formato!$P$7,I60&lt;=Formato!$P$7,J60&lt;=Formato!$Q$7,K60&lt;=Formato!$O$7),Formato!$N$7,IF(AND(G60&lt;=Formato!$P$8,H60&lt;=Formato!$P$8,I60&lt;=Formato!$P$8,J60&lt;=Formato!$Q$8,K60&lt;=Formato!$O$8),Formato!$N$8,IF(AND(G60&lt;=Formato!$P$9,H60&lt;=Formato!$P$9,I60&lt;=Formato!$P$9,J60&lt;=Formato!$Q$9,K60&lt;=Formato!$O$9),Formato!$N$9,IF(AND(G60&lt;=Formato!$P$10,H60&lt;=Formato!$P$10,I60&lt;=Formato!$P$10,J60&lt;=Formato!$Q$10,K60&lt;=Formato!$O$10),Formato!$N$10,Formato!$N$11)))))))))</f>
        <v>XXXS</v>
      </c>
      <c r="M60" s="57">
        <f>VLOOKUP(L60,'Tamaños FBR'!$B$3:$F$12,5,0)*F60</f>
        <v>0</v>
      </c>
    </row>
    <row r="61" spans="2:13" ht="14.25" customHeight="1" x14ac:dyDescent="0.25">
      <c r="B61" s="53">
        <f t="shared" si="0"/>
        <v>46</v>
      </c>
      <c r="C61" s="53"/>
      <c r="D61" s="53"/>
      <c r="E61" s="53"/>
      <c r="F61" s="53"/>
      <c r="G61" s="53"/>
      <c r="H61" s="53"/>
      <c r="I61" s="53"/>
      <c r="J61" s="48">
        <f t="shared" si="1"/>
        <v>0</v>
      </c>
      <c r="K61" s="69"/>
      <c r="L61" s="70" t="str">
        <f>IF(AND(G61&lt;=Formato!$P$2,H61&lt;=Formato!$P$2,I61&lt;=Formato!$P$2,J61&lt;=Formato!$Q$2,K61&lt;=Formato!$O$2),Formato!$N$2,IF(AND(G61&lt;=Formato!$P$3,H61&lt;=Formato!$P$3,I61&lt;=Formato!$P$3,J61&lt;=Formato!$Q$3,K61&lt;=Formato!$O$3),Formato!$N$3,IF(AND(G61&lt;=Formato!$P$4,H61&lt;=Formato!$P$4,I61&lt;=Formato!$P$4,J61&lt;=Formato!$Q$4,K61&lt;=Formato!$O$4),Formato!$N$4,IF(AND(G61&lt;=Formato!$P$5,H61&lt;=Formato!$P$5,I61&lt;=Formato!$P$5,J61&lt;=Formato!$Q$5,K61&lt;=Formato!$O$5),Formato!$N$5,IF(AND(G61&lt;=Formato!$P$6,H61&lt;=Formato!$P$6,I61&lt;=Formato!$P$6,J61&lt;=Formato!$Q$6,K61&lt;=Formato!$O$6),Formato!$N$6,IF(AND(G61&lt;=Formato!$P$7,H61&lt;=Formato!$P$7,I61&lt;=Formato!$P$7,J61&lt;=Formato!$Q$7,K61&lt;=Formato!$O$7),Formato!$N$7,IF(AND(G61&lt;=Formato!$P$8,H61&lt;=Formato!$P$8,I61&lt;=Formato!$P$8,J61&lt;=Formato!$Q$8,K61&lt;=Formato!$O$8),Formato!$N$8,IF(AND(G61&lt;=Formato!$P$9,H61&lt;=Formato!$P$9,I61&lt;=Formato!$P$9,J61&lt;=Formato!$Q$9,K61&lt;=Formato!$O$9),Formato!$N$9,IF(AND(G61&lt;=Formato!$P$10,H61&lt;=Formato!$P$10,I61&lt;=Formato!$P$10,J61&lt;=Formato!$Q$10,K61&lt;=Formato!$O$10),Formato!$N$10,Formato!$N$11)))))))))</f>
        <v>XXXS</v>
      </c>
      <c r="M61" s="57">
        <f>VLOOKUP(L61,'Tamaños FBR'!$B$3:$F$12,5,0)*F61</f>
        <v>0</v>
      </c>
    </row>
    <row r="62" spans="2:13" ht="14.25" customHeight="1" x14ac:dyDescent="0.25">
      <c r="B62" s="53">
        <f t="shared" si="0"/>
        <v>47</v>
      </c>
      <c r="C62" s="53"/>
      <c r="D62" s="53"/>
      <c r="E62" s="53"/>
      <c r="F62" s="53"/>
      <c r="G62" s="53"/>
      <c r="H62" s="53"/>
      <c r="I62" s="53"/>
      <c r="J62" s="48">
        <f t="shared" si="1"/>
        <v>0</v>
      </c>
      <c r="K62" s="69"/>
      <c r="L62" s="70" t="str">
        <f>IF(AND(G62&lt;=Formato!$P$2,H62&lt;=Formato!$P$2,I62&lt;=Formato!$P$2,J62&lt;=Formato!$Q$2,K62&lt;=Formato!$O$2),Formato!$N$2,IF(AND(G62&lt;=Formato!$P$3,H62&lt;=Formato!$P$3,I62&lt;=Formato!$P$3,J62&lt;=Formato!$Q$3,K62&lt;=Formato!$O$3),Formato!$N$3,IF(AND(G62&lt;=Formato!$P$4,H62&lt;=Formato!$P$4,I62&lt;=Formato!$P$4,J62&lt;=Formato!$Q$4,K62&lt;=Formato!$O$4),Formato!$N$4,IF(AND(G62&lt;=Formato!$P$5,H62&lt;=Formato!$P$5,I62&lt;=Formato!$P$5,J62&lt;=Formato!$Q$5,K62&lt;=Formato!$O$5),Formato!$N$5,IF(AND(G62&lt;=Formato!$P$6,H62&lt;=Formato!$P$6,I62&lt;=Formato!$P$6,J62&lt;=Formato!$Q$6,K62&lt;=Formato!$O$6),Formato!$N$6,IF(AND(G62&lt;=Formato!$P$7,H62&lt;=Formato!$P$7,I62&lt;=Formato!$P$7,J62&lt;=Formato!$Q$7,K62&lt;=Formato!$O$7),Formato!$N$7,IF(AND(G62&lt;=Formato!$P$8,H62&lt;=Formato!$P$8,I62&lt;=Formato!$P$8,J62&lt;=Formato!$Q$8,K62&lt;=Formato!$O$8),Formato!$N$8,IF(AND(G62&lt;=Formato!$P$9,H62&lt;=Formato!$P$9,I62&lt;=Formato!$P$9,J62&lt;=Formato!$Q$9,K62&lt;=Formato!$O$9),Formato!$N$9,IF(AND(G62&lt;=Formato!$P$10,H62&lt;=Formato!$P$10,I62&lt;=Formato!$P$10,J62&lt;=Formato!$Q$10,K62&lt;=Formato!$O$10),Formato!$N$10,Formato!$N$11)))))))))</f>
        <v>XXXS</v>
      </c>
      <c r="M62" s="57">
        <f>VLOOKUP(L62,'Tamaños FBR'!$B$3:$F$12,5,0)*F62</f>
        <v>0</v>
      </c>
    </row>
    <row r="63" spans="2:13" ht="14.25" customHeight="1" x14ac:dyDescent="0.25">
      <c r="B63" s="53">
        <f t="shared" si="0"/>
        <v>48</v>
      </c>
      <c r="C63" s="53"/>
      <c r="D63" s="53"/>
      <c r="E63" s="53"/>
      <c r="F63" s="53"/>
      <c r="G63" s="53"/>
      <c r="H63" s="53"/>
      <c r="I63" s="53"/>
      <c r="J63" s="48">
        <f t="shared" si="1"/>
        <v>0</v>
      </c>
      <c r="K63" s="69"/>
      <c r="L63" s="70" t="str">
        <f>IF(AND(G63&lt;=Formato!$P$2,H63&lt;=Formato!$P$2,I63&lt;=Formato!$P$2,J63&lt;=Formato!$Q$2,K63&lt;=Formato!$O$2),Formato!$N$2,IF(AND(G63&lt;=Formato!$P$3,H63&lt;=Formato!$P$3,I63&lt;=Formato!$P$3,J63&lt;=Formato!$Q$3,K63&lt;=Formato!$O$3),Formato!$N$3,IF(AND(G63&lt;=Formato!$P$4,H63&lt;=Formato!$P$4,I63&lt;=Formato!$P$4,J63&lt;=Formato!$Q$4,K63&lt;=Formato!$O$4),Formato!$N$4,IF(AND(G63&lt;=Formato!$P$5,H63&lt;=Formato!$P$5,I63&lt;=Formato!$P$5,J63&lt;=Formato!$Q$5,K63&lt;=Formato!$O$5),Formato!$N$5,IF(AND(G63&lt;=Formato!$P$6,H63&lt;=Formato!$P$6,I63&lt;=Formato!$P$6,J63&lt;=Formato!$Q$6,K63&lt;=Formato!$O$6),Formato!$N$6,IF(AND(G63&lt;=Formato!$P$7,H63&lt;=Formato!$P$7,I63&lt;=Formato!$P$7,J63&lt;=Formato!$Q$7,K63&lt;=Formato!$O$7),Formato!$N$7,IF(AND(G63&lt;=Formato!$P$8,H63&lt;=Formato!$P$8,I63&lt;=Formato!$P$8,J63&lt;=Formato!$Q$8,K63&lt;=Formato!$O$8),Formato!$N$8,IF(AND(G63&lt;=Formato!$P$9,H63&lt;=Formato!$P$9,I63&lt;=Formato!$P$9,J63&lt;=Formato!$Q$9,K63&lt;=Formato!$O$9),Formato!$N$9,IF(AND(G63&lt;=Formato!$P$10,H63&lt;=Formato!$P$10,I63&lt;=Formato!$P$10,J63&lt;=Formato!$Q$10,K63&lt;=Formato!$O$10),Formato!$N$10,Formato!$N$11)))))))))</f>
        <v>XXXS</v>
      </c>
      <c r="M63" s="57">
        <f>VLOOKUP(L63,'Tamaños FBR'!$B$3:$F$12,5,0)*F63</f>
        <v>0</v>
      </c>
    </row>
    <row r="64" spans="2:13" ht="14.25" customHeight="1" x14ac:dyDescent="0.25">
      <c r="B64" s="53">
        <f t="shared" si="0"/>
        <v>49</v>
      </c>
      <c r="C64" s="53"/>
      <c r="D64" s="53"/>
      <c r="E64" s="53"/>
      <c r="F64" s="53"/>
      <c r="G64" s="53"/>
      <c r="H64" s="53"/>
      <c r="I64" s="53"/>
      <c r="J64" s="48">
        <f t="shared" si="1"/>
        <v>0</v>
      </c>
      <c r="K64" s="69"/>
      <c r="L64" s="70" t="str">
        <f>IF(AND(G64&lt;=Formato!$P$2,H64&lt;=Formato!$P$2,I64&lt;=Formato!$P$2,J64&lt;=Formato!$Q$2,K64&lt;=Formato!$O$2),Formato!$N$2,IF(AND(G64&lt;=Formato!$P$3,H64&lt;=Formato!$P$3,I64&lt;=Formato!$P$3,J64&lt;=Formato!$Q$3,K64&lt;=Formato!$O$3),Formato!$N$3,IF(AND(G64&lt;=Formato!$P$4,H64&lt;=Formato!$P$4,I64&lt;=Formato!$P$4,J64&lt;=Formato!$Q$4,K64&lt;=Formato!$O$4),Formato!$N$4,IF(AND(G64&lt;=Formato!$P$5,H64&lt;=Formato!$P$5,I64&lt;=Formato!$P$5,J64&lt;=Formato!$Q$5,K64&lt;=Formato!$O$5),Formato!$N$5,IF(AND(G64&lt;=Formato!$P$6,H64&lt;=Formato!$P$6,I64&lt;=Formato!$P$6,J64&lt;=Formato!$Q$6,K64&lt;=Formato!$O$6),Formato!$N$6,IF(AND(G64&lt;=Formato!$P$7,H64&lt;=Formato!$P$7,I64&lt;=Formato!$P$7,J64&lt;=Formato!$Q$7,K64&lt;=Formato!$O$7),Formato!$N$7,IF(AND(G64&lt;=Formato!$P$8,H64&lt;=Formato!$P$8,I64&lt;=Formato!$P$8,J64&lt;=Formato!$Q$8,K64&lt;=Formato!$O$8),Formato!$N$8,IF(AND(G64&lt;=Formato!$P$9,H64&lt;=Formato!$P$9,I64&lt;=Formato!$P$9,J64&lt;=Formato!$Q$9,K64&lt;=Formato!$O$9),Formato!$N$9,IF(AND(G64&lt;=Formato!$P$10,H64&lt;=Formato!$P$10,I64&lt;=Formato!$P$10,J64&lt;=Formato!$Q$10,K64&lt;=Formato!$O$10),Formato!$N$10,Formato!$N$11)))))))))</f>
        <v>XXXS</v>
      </c>
      <c r="M64" s="57">
        <f>VLOOKUP(L64,'Tamaños FBR'!$B$3:$F$12,5,0)*F64</f>
        <v>0</v>
      </c>
    </row>
    <row r="65" spans="2:13" ht="14.25" customHeight="1" x14ac:dyDescent="0.25">
      <c r="B65" s="53">
        <f t="shared" si="0"/>
        <v>50</v>
      </c>
      <c r="C65" s="53"/>
      <c r="D65" s="53"/>
      <c r="E65" s="53"/>
      <c r="F65" s="53"/>
      <c r="G65" s="53"/>
      <c r="H65" s="53"/>
      <c r="I65" s="53"/>
      <c r="J65" s="48">
        <f t="shared" si="1"/>
        <v>0</v>
      </c>
      <c r="K65" s="69"/>
      <c r="L65" s="70" t="str">
        <f>IF(AND(G65&lt;=Formato!$P$2,H65&lt;=Formato!$P$2,I65&lt;=Formato!$P$2,J65&lt;=Formato!$Q$2,K65&lt;=Formato!$O$2),Formato!$N$2,IF(AND(G65&lt;=Formato!$P$3,H65&lt;=Formato!$P$3,I65&lt;=Formato!$P$3,J65&lt;=Formato!$Q$3,K65&lt;=Formato!$O$3),Formato!$N$3,IF(AND(G65&lt;=Formato!$P$4,H65&lt;=Formato!$P$4,I65&lt;=Formato!$P$4,J65&lt;=Formato!$Q$4,K65&lt;=Formato!$O$4),Formato!$N$4,IF(AND(G65&lt;=Formato!$P$5,H65&lt;=Formato!$P$5,I65&lt;=Formato!$P$5,J65&lt;=Formato!$Q$5,K65&lt;=Formato!$O$5),Formato!$N$5,IF(AND(G65&lt;=Formato!$P$6,H65&lt;=Formato!$P$6,I65&lt;=Formato!$P$6,J65&lt;=Formato!$Q$6,K65&lt;=Formato!$O$6),Formato!$N$6,IF(AND(G65&lt;=Formato!$P$7,H65&lt;=Formato!$P$7,I65&lt;=Formato!$P$7,J65&lt;=Formato!$Q$7,K65&lt;=Formato!$O$7),Formato!$N$7,IF(AND(G65&lt;=Formato!$P$8,H65&lt;=Formato!$P$8,I65&lt;=Formato!$P$8,J65&lt;=Formato!$Q$8,K65&lt;=Formato!$O$8),Formato!$N$8,IF(AND(G65&lt;=Formato!$P$9,H65&lt;=Formato!$P$9,I65&lt;=Formato!$P$9,J65&lt;=Formato!$Q$9,K65&lt;=Formato!$O$9),Formato!$N$9,IF(AND(G65&lt;=Formato!$P$10,H65&lt;=Formato!$P$10,I65&lt;=Formato!$P$10,J65&lt;=Formato!$Q$10,K65&lt;=Formato!$O$10),Formato!$N$10,Formato!$N$11)))))))))</f>
        <v>XXXS</v>
      </c>
      <c r="M65" s="57">
        <f>VLOOKUP(L65,'Tamaños FBR'!$B$3:$F$12,5,0)*F65</f>
        <v>0</v>
      </c>
    </row>
    <row r="66" spans="2:13" ht="14.25" customHeight="1" x14ac:dyDescent="0.25">
      <c r="B66" s="53">
        <f t="shared" si="0"/>
        <v>51</v>
      </c>
      <c r="C66" s="53"/>
      <c r="D66" s="53"/>
      <c r="E66" s="53"/>
      <c r="F66" s="53"/>
      <c r="G66" s="53"/>
      <c r="H66" s="53"/>
      <c r="I66" s="53"/>
      <c r="J66" s="48">
        <f t="shared" si="1"/>
        <v>0</v>
      </c>
      <c r="K66" s="69"/>
      <c r="L66" s="70" t="str">
        <f>IF(AND(G66&lt;=Formato!$P$2,H66&lt;=Formato!$P$2,I66&lt;=Formato!$P$2,J66&lt;=Formato!$Q$2,K66&lt;=Formato!$O$2),Formato!$N$2,IF(AND(G66&lt;=Formato!$P$3,H66&lt;=Formato!$P$3,I66&lt;=Formato!$P$3,J66&lt;=Formato!$Q$3,K66&lt;=Formato!$O$3),Formato!$N$3,IF(AND(G66&lt;=Formato!$P$4,H66&lt;=Formato!$P$4,I66&lt;=Formato!$P$4,J66&lt;=Formato!$Q$4,K66&lt;=Formato!$O$4),Formato!$N$4,IF(AND(G66&lt;=Formato!$P$5,H66&lt;=Formato!$P$5,I66&lt;=Formato!$P$5,J66&lt;=Formato!$Q$5,K66&lt;=Formato!$O$5),Formato!$N$5,IF(AND(G66&lt;=Formato!$P$6,H66&lt;=Formato!$P$6,I66&lt;=Formato!$P$6,J66&lt;=Formato!$Q$6,K66&lt;=Formato!$O$6),Formato!$N$6,IF(AND(G66&lt;=Formato!$P$7,H66&lt;=Formato!$P$7,I66&lt;=Formato!$P$7,J66&lt;=Formato!$Q$7,K66&lt;=Formato!$O$7),Formato!$N$7,IF(AND(G66&lt;=Formato!$P$8,H66&lt;=Formato!$P$8,I66&lt;=Formato!$P$8,J66&lt;=Formato!$Q$8,K66&lt;=Formato!$O$8),Formato!$N$8,IF(AND(G66&lt;=Formato!$P$9,H66&lt;=Formato!$P$9,I66&lt;=Formato!$P$9,J66&lt;=Formato!$Q$9,K66&lt;=Formato!$O$9),Formato!$N$9,IF(AND(G66&lt;=Formato!$P$10,H66&lt;=Formato!$P$10,I66&lt;=Formato!$P$10,J66&lt;=Formato!$Q$10,K66&lt;=Formato!$O$10),Formato!$N$10,Formato!$N$11)))))))))</f>
        <v>XXXS</v>
      </c>
      <c r="M66" s="57">
        <f>VLOOKUP(L66,'Tamaños FBR'!$B$3:$F$12,5,0)*F66</f>
        <v>0</v>
      </c>
    </row>
    <row r="67" spans="2:13" ht="14.25" customHeight="1" x14ac:dyDescent="0.25">
      <c r="B67" s="53">
        <f t="shared" si="0"/>
        <v>52</v>
      </c>
      <c r="C67" s="53"/>
      <c r="D67" s="53"/>
      <c r="E67" s="53"/>
      <c r="F67" s="53"/>
      <c r="G67" s="53"/>
      <c r="H67" s="53"/>
      <c r="I67" s="53"/>
      <c r="J67" s="48">
        <f t="shared" si="1"/>
        <v>0</v>
      </c>
      <c r="K67" s="69"/>
      <c r="L67" s="70" t="str">
        <f>IF(AND(G67&lt;=Formato!$P$2,H67&lt;=Formato!$P$2,I67&lt;=Formato!$P$2,J67&lt;=Formato!$Q$2,K67&lt;=Formato!$O$2),Formato!$N$2,IF(AND(G67&lt;=Formato!$P$3,H67&lt;=Formato!$P$3,I67&lt;=Formato!$P$3,J67&lt;=Formato!$Q$3,K67&lt;=Formato!$O$3),Formato!$N$3,IF(AND(G67&lt;=Formato!$P$4,H67&lt;=Formato!$P$4,I67&lt;=Formato!$P$4,J67&lt;=Formato!$Q$4,K67&lt;=Formato!$O$4),Formato!$N$4,IF(AND(G67&lt;=Formato!$P$5,H67&lt;=Formato!$P$5,I67&lt;=Formato!$P$5,J67&lt;=Formato!$Q$5,K67&lt;=Formato!$O$5),Formato!$N$5,IF(AND(G67&lt;=Formato!$P$6,H67&lt;=Formato!$P$6,I67&lt;=Formato!$P$6,J67&lt;=Formato!$Q$6,K67&lt;=Formato!$O$6),Formato!$N$6,IF(AND(G67&lt;=Formato!$P$7,H67&lt;=Formato!$P$7,I67&lt;=Formato!$P$7,J67&lt;=Formato!$Q$7,K67&lt;=Formato!$O$7),Formato!$N$7,IF(AND(G67&lt;=Formato!$P$8,H67&lt;=Formato!$P$8,I67&lt;=Formato!$P$8,J67&lt;=Formato!$Q$8,K67&lt;=Formato!$O$8),Formato!$N$8,IF(AND(G67&lt;=Formato!$P$9,H67&lt;=Formato!$P$9,I67&lt;=Formato!$P$9,J67&lt;=Formato!$Q$9,K67&lt;=Formato!$O$9),Formato!$N$9,IF(AND(G67&lt;=Formato!$P$10,H67&lt;=Formato!$P$10,I67&lt;=Formato!$P$10,J67&lt;=Formato!$Q$10,K67&lt;=Formato!$O$10),Formato!$N$10,Formato!$N$11)))))))))</f>
        <v>XXXS</v>
      </c>
      <c r="M67" s="57">
        <f>VLOOKUP(L67,'Tamaños FBR'!$B$3:$F$12,5,0)*F67</f>
        <v>0</v>
      </c>
    </row>
    <row r="68" spans="2:13" ht="14.25" customHeight="1" x14ac:dyDescent="0.25">
      <c r="B68" s="53">
        <f t="shared" si="0"/>
        <v>53</v>
      </c>
      <c r="C68" s="53"/>
      <c r="D68" s="53"/>
      <c r="E68" s="53"/>
      <c r="F68" s="53"/>
      <c r="G68" s="53"/>
      <c r="H68" s="53"/>
      <c r="I68" s="53"/>
      <c r="J68" s="48">
        <f t="shared" si="1"/>
        <v>0</v>
      </c>
      <c r="K68" s="69"/>
      <c r="L68" s="70" t="str">
        <f>IF(AND(G68&lt;=Formato!$P$2,H68&lt;=Formato!$P$2,I68&lt;=Formato!$P$2,J68&lt;=Formato!$Q$2,K68&lt;=Formato!$O$2),Formato!$N$2,IF(AND(G68&lt;=Formato!$P$3,H68&lt;=Formato!$P$3,I68&lt;=Formato!$P$3,J68&lt;=Formato!$Q$3,K68&lt;=Formato!$O$3),Formato!$N$3,IF(AND(G68&lt;=Formato!$P$4,H68&lt;=Formato!$P$4,I68&lt;=Formato!$P$4,J68&lt;=Formato!$Q$4,K68&lt;=Formato!$O$4),Formato!$N$4,IF(AND(G68&lt;=Formato!$P$5,H68&lt;=Formato!$P$5,I68&lt;=Formato!$P$5,J68&lt;=Formato!$Q$5,K68&lt;=Formato!$O$5),Formato!$N$5,IF(AND(G68&lt;=Formato!$P$6,H68&lt;=Formato!$P$6,I68&lt;=Formato!$P$6,J68&lt;=Formato!$Q$6,K68&lt;=Formato!$O$6),Formato!$N$6,IF(AND(G68&lt;=Formato!$P$7,H68&lt;=Formato!$P$7,I68&lt;=Formato!$P$7,J68&lt;=Formato!$Q$7,K68&lt;=Formato!$O$7),Formato!$N$7,IF(AND(G68&lt;=Formato!$P$8,H68&lt;=Formato!$P$8,I68&lt;=Formato!$P$8,J68&lt;=Formato!$Q$8,K68&lt;=Formato!$O$8),Formato!$N$8,IF(AND(G68&lt;=Formato!$P$9,H68&lt;=Formato!$P$9,I68&lt;=Formato!$P$9,J68&lt;=Formato!$Q$9,K68&lt;=Formato!$O$9),Formato!$N$9,IF(AND(G68&lt;=Formato!$P$10,H68&lt;=Formato!$P$10,I68&lt;=Formato!$P$10,J68&lt;=Formato!$Q$10,K68&lt;=Formato!$O$10),Formato!$N$10,Formato!$N$11)))))))))</f>
        <v>XXXS</v>
      </c>
      <c r="M68" s="57">
        <f>VLOOKUP(L68,'Tamaños FBR'!$B$3:$F$12,5,0)*F68</f>
        <v>0</v>
      </c>
    </row>
    <row r="69" spans="2:13" ht="14.25" customHeight="1" x14ac:dyDescent="0.25">
      <c r="B69" s="53">
        <f t="shared" si="0"/>
        <v>54</v>
      </c>
      <c r="C69" s="53"/>
      <c r="D69" s="53"/>
      <c r="E69" s="53"/>
      <c r="F69" s="53"/>
      <c r="G69" s="53"/>
      <c r="H69" s="53"/>
      <c r="I69" s="53"/>
      <c r="J69" s="48">
        <f t="shared" si="1"/>
        <v>0</v>
      </c>
      <c r="K69" s="69"/>
      <c r="L69" s="70" t="str">
        <f>IF(AND(G69&lt;=Formato!$P$2,H69&lt;=Formato!$P$2,I69&lt;=Formato!$P$2,J69&lt;=Formato!$Q$2,K69&lt;=Formato!$O$2),Formato!$N$2,IF(AND(G69&lt;=Formato!$P$3,H69&lt;=Formato!$P$3,I69&lt;=Formato!$P$3,J69&lt;=Formato!$Q$3,K69&lt;=Formato!$O$3),Formato!$N$3,IF(AND(G69&lt;=Formato!$P$4,H69&lt;=Formato!$P$4,I69&lt;=Formato!$P$4,J69&lt;=Formato!$Q$4,K69&lt;=Formato!$O$4),Formato!$N$4,IF(AND(G69&lt;=Formato!$P$5,H69&lt;=Formato!$P$5,I69&lt;=Formato!$P$5,J69&lt;=Formato!$Q$5,K69&lt;=Formato!$O$5),Formato!$N$5,IF(AND(G69&lt;=Formato!$P$6,H69&lt;=Formato!$P$6,I69&lt;=Formato!$P$6,J69&lt;=Formato!$Q$6,K69&lt;=Formato!$O$6),Formato!$N$6,IF(AND(G69&lt;=Formato!$P$7,H69&lt;=Formato!$P$7,I69&lt;=Formato!$P$7,J69&lt;=Formato!$Q$7,K69&lt;=Formato!$O$7),Formato!$N$7,IF(AND(G69&lt;=Formato!$P$8,H69&lt;=Formato!$P$8,I69&lt;=Formato!$P$8,J69&lt;=Formato!$Q$8,K69&lt;=Formato!$O$8),Formato!$N$8,IF(AND(G69&lt;=Formato!$P$9,H69&lt;=Formato!$P$9,I69&lt;=Formato!$P$9,J69&lt;=Formato!$Q$9,K69&lt;=Formato!$O$9),Formato!$N$9,IF(AND(G69&lt;=Formato!$P$10,H69&lt;=Formato!$P$10,I69&lt;=Formato!$P$10,J69&lt;=Formato!$Q$10,K69&lt;=Formato!$O$10),Formato!$N$10,Formato!$N$11)))))))))</f>
        <v>XXXS</v>
      </c>
      <c r="M69" s="57">
        <f>VLOOKUP(L69,'Tamaños FBR'!$B$3:$F$12,5,0)*F69</f>
        <v>0</v>
      </c>
    </row>
    <row r="70" spans="2:13" ht="14.25" customHeight="1" x14ac:dyDescent="0.25">
      <c r="B70" s="53">
        <f t="shared" si="0"/>
        <v>55</v>
      </c>
      <c r="C70" s="53"/>
      <c r="D70" s="53"/>
      <c r="E70" s="53"/>
      <c r="F70" s="53"/>
      <c r="G70" s="53"/>
      <c r="H70" s="53"/>
      <c r="I70" s="53"/>
      <c r="J70" s="48">
        <f t="shared" si="1"/>
        <v>0</v>
      </c>
      <c r="K70" s="69"/>
      <c r="L70" s="70" t="str">
        <f>IF(AND(G70&lt;=Formato!$P$2,H70&lt;=Formato!$P$2,I70&lt;=Formato!$P$2,J70&lt;=Formato!$Q$2,K70&lt;=Formato!$O$2),Formato!$N$2,IF(AND(G70&lt;=Formato!$P$3,H70&lt;=Formato!$P$3,I70&lt;=Formato!$P$3,J70&lt;=Formato!$Q$3,K70&lt;=Formato!$O$3),Formato!$N$3,IF(AND(G70&lt;=Formato!$P$4,H70&lt;=Formato!$P$4,I70&lt;=Formato!$P$4,J70&lt;=Formato!$Q$4,K70&lt;=Formato!$O$4),Formato!$N$4,IF(AND(G70&lt;=Formato!$P$5,H70&lt;=Formato!$P$5,I70&lt;=Formato!$P$5,J70&lt;=Formato!$Q$5,K70&lt;=Formato!$O$5),Formato!$N$5,IF(AND(G70&lt;=Formato!$P$6,H70&lt;=Formato!$P$6,I70&lt;=Formato!$P$6,J70&lt;=Formato!$Q$6,K70&lt;=Formato!$O$6),Formato!$N$6,IF(AND(G70&lt;=Formato!$P$7,H70&lt;=Formato!$P$7,I70&lt;=Formato!$P$7,J70&lt;=Formato!$Q$7,K70&lt;=Formato!$O$7),Formato!$N$7,IF(AND(G70&lt;=Formato!$P$8,H70&lt;=Formato!$P$8,I70&lt;=Formato!$P$8,J70&lt;=Formato!$Q$8,K70&lt;=Formato!$O$8),Formato!$N$8,IF(AND(G70&lt;=Formato!$P$9,H70&lt;=Formato!$P$9,I70&lt;=Formato!$P$9,J70&lt;=Formato!$Q$9,K70&lt;=Formato!$O$9),Formato!$N$9,IF(AND(G70&lt;=Formato!$P$10,H70&lt;=Formato!$P$10,I70&lt;=Formato!$P$10,J70&lt;=Formato!$Q$10,K70&lt;=Formato!$O$10),Formato!$N$10,Formato!$N$11)))))))))</f>
        <v>XXXS</v>
      </c>
      <c r="M70" s="57">
        <f>VLOOKUP(L70,'Tamaños FBR'!$B$3:$F$12,5,0)*F70</f>
        <v>0</v>
      </c>
    </row>
    <row r="71" spans="2:13" ht="14.25" customHeight="1" x14ac:dyDescent="0.25">
      <c r="B71" s="53">
        <f t="shared" si="0"/>
        <v>56</v>
      </c>
      <c r="C71" s="53"/>
      <c r="D71" s="53"/>
      <c r="E71" s="53"/>
      <c r="F71" s="53"/>
      <c r="G71" s="53"/>
      <c r="H71" s="53"/>
      <c r="I71" s="53"/>
      <c r="J71" s="48">
        <f t="shared" si="1"/>
        <v>0</v>
      </c>
      <c r="K71" s="69"/>
      <c r="L71" s="70" t="str">
        <f>IF(AND(G71&lt;=Formato!$P$2,H71&lt;=Formato!$P$2,I71&lt;=Formato!$P$2,J71&lt;=Formato!$Q$2,K71&lt;=Formato!$O$2),Formato!$N$2,IF(AND(G71&lt;=Formato!$P$3,H71&lt;=Formato!$P$3,I71&lt;=Formato!$P$3,J71&lt;=Formato!$Q$3,K71&lt;=Formato!$O$3),Formato!$N$3,IF(AND(G71&lt;=Formato!$P$4,H71&lt;=Formato!$P$4,I71&lt;=Formato!$P$4,J71&lt;=Formato!$Q$4,K71&lt;=Formato!$O$4),Formato!$N$4,IF(AND(G71&lt;=Formato!$P$5,H71&lt;=Formato!$P$5,I71&lt;=Formato!$P$5,J71&lt;=Formato!$Q$5,K71&lt;=Formato!$O$5),Formato!$N$5,IF(AND(G71&lt;=Formato!$P$6,H71&lt;=Formato!$P$6,I71&lt;=Formato!$P$6,J71&lt;=Formato!$Q$6,K71&lt;=Formato!$O$6),Formato!$N$6,IF(AND(G71&lt;=Formato!$P$7,H71&lt;=Formato!$P$7,I71&lt;=Formato!$P$7,J71&lt;=Formato!$Q$7,K71&lt;=Formato!$O$7),Formato!$N$7,IF(AND(G71&lt;=Formato!$P$8,H71&lt;=Formato!$P$8,I71&lt;=Formato!$P$8,J71&lt;=Formato!$Q$8,K71&lt;=Formato!$O$8),Formato!$N$8,IF(AND(G71&lt;=Formato!$P$9,H71&lt;=Formato!$P$9,I71&lt;=Formato!$P$9,J71&lt;=Formato!$Q$9,K71&lt;=Formato!$O$9),Formato!$N$9,IF(AND(G71&lt;=Formato!$P$10,H71&lt;=Formato!$P$10,I71&lt;=Formato!$P$10,J71&lt;=Formato!$Q$10,K71&lt;=Formato!$O$10),Formato!$N$10,Formato!$N$11)))))))))</f>
        <v>XXXS</v>
      </c>
      <c r="M71" s="57">
        <f>VLOOKUP(L71,'Tamaños FBR'!$B$3:$F$12,5,0)*F71</f>
        <v>0</v>
      </c>
    </row>
    <row r="72" spans="2:13" ht="14.25" customHeight="1" x14ac:dyDescent="0.25">
      <c r="B72" s="53">
        <f t="shared" si="0"/>
        <v>57</v>
      </c>
      <c r="C72" s="53"/>
      <c r="D72" s="53"/>
      <c r="E72" s="53"/>
      <c r="F72" s="53"/>
      <c r="G72" s="53"/>
      <c r="H72" s="53"/>
      <c r="I72" s="53"/>
      <c r="J72" s="48">
        <f t="shared" si="1"/>
        <v>0</v>
      </c>
      <c r="K72" s="69"/>
      <c r="L72" s="70" t="str">
        <f>IF(AND(G72&lt;=Formato!$P$2,H72&lt;=Formato!$P$2,I72&lt;=Formato!$P$2,J72&lt;=Formato!$Q$2,K72&lt;=Formato!$O$2),Formato!$N$2,IF(AND(G72&lt;=Formato!$P$3,H72&lt;=Formato!$P$3,I72&lt;=Formato!$P$3,J72&lt;=Formato!$Q$3,K72&lt;=Formato!$O$3),Formato!$N$3,IF(AND(G72&lt;=Formato!$P$4,H72&lt;=Formato!$P$4,I72&lt;=Formato!$P$4,J72&lt;=Formato!$Q$4,K72&lt;=Formato!$O$4),Formato!$N$4,IF(AND(G72&lt;=Formato!$P$5,H72&lt;=Formato!$P$5,I72&lt;=Formato!$P$5,J72&lt;=Formato!$Q$5,K72&lt;=Formato!$O$5),Formato!$N$5,IF(AND(G72&lt;=Formato!$P$6,H72&lt;=Formato!$P$6,I72&lt;=Formato!$P$6,J72&lt;=Formato!$Q$6,K72&lt;=Formato!$O$6),Formato!$N$6,IF(AND(G72&lt;=Formato!$P$7,H72&lt;=Formato!$P$7,I72&lt;=Formato!$P$7,J72&lt;=Formato!$Q$7,K72&lt;=Formato!$O$7),Formato!$N$7,IF(AND(G72&lt;=Formato!$P$8,H72&lt;=Formato!$P$8,I72&lt;=Formato!$P$8,J72&lt;=Formato!$Q$8,K72&lt;=Formato!$O$8),Formato!$N$8,IF(AND(G72&lt;=Formato!$P$9,H72&lt;=Formato!$P$9,I72&lt;=Formato!$P$9,J72&lt;=Formato!$Q$9,K72&lt;=Formato!$O$9),Formato!$N$9,IF(AND(G72&lt;=Formato!$P$10,H72&lt;=Formato!$P$10,I72&lt;=Formato!$P$10,J72&lt;=Formato!$Q$10,K72&lt;=Formato!$O$10),Formato!$N$10,Formato!$N$11)))))))))</f>
        <v>XXXS</v>
      </c>
      <c r="M72" s="57">
        <f>VLOOKUP(L72,'Tamaños FBR'!$B$3:$F$12,5,0)*F72</f>
        <v>0</v>
      </c>
    </row>
    <row r="73" spans="2:13" ht="14.25" customHeight="1" x14ac:dyDescent="0.25">
      <c r="B73" s="53">
        <f t="shared" si="0"/>
        <v>58</v>
      </c>
      <c r="C73" s="53"/>
      <c r="D73" s="53"/>
      <c r="E73" s="53"/>
      <c r="F73" s="53"/>
      <c r="G73" s="53"/>
      <c r="H73" s="53"/>
      <c r="I73" s="53"/>
      <c r="J73" s="48">
        <f t="shared" si="1"/>
        <v>0</v>
      </c>
      <c r="K73" s="69"/>
      <c r="L73" s="70" t="str">
        <f>IF(AND(G73&lt;=Formato!$P$2,H73&lt;=Formato!$P$2,I73&lt;=Formato!$P$2,J73&lt;=Formato!$Q$2,K73&lt;=Formato!$O$2),Formato!$N$2,IF(AND(G73&lt;=Formato!$P$3,H73&lt;=Formato!$P$3,I73&lt;=Formato!$P$3,J73&lt;=Formato!$Q$3,K73&lt;=Formato!$O$3),Formato!$N$3,IF(AND(G73&lt;=Formato!$P$4,H73&lt;=Formato!$P$4,I73&lt;=Formato!$P$4,J73&lt;=Formato!$Q$4,K73&lt;=Formato!$O$4),Formato!$N$4,IF(AND(G73&lt;=Formato!$P$5,H73&lt;=Formato!$P$5,I73&lt;=Formato!$P$5,J73&lt;=Formato!$Q$5,K73&lt;=Formato!$O$5),Formato!$N$5,IF(AND(G73&lt;=Formato!$P$6,H73&lt;=Formato!$P$6,I73&lt;=Formato!$P$6,J73&lt;=Formato!$Q$6,K73&lt;=Formato!$O$6),Formato!$N$6,IF(AND(G73&lt;=Formato!$P$7,H73&lt;=Formato!$P$7,I73&lt;=Formato!$P$7,J73&lt;=Formato!$Q$7,K73&lt;=Formato!$O$7),Formato!$N$7,IF(AND(G73&lt;=Formato!$P$8,H73&lt;=Formato!$P$8,I73&lt;=Formato!$P$8,J73&lt;=Formato!$Q$8,K73&lt;=Formato!$O$8),Formato!$N$8,IF(AND(G73&lt;=Formato!$P$9,H73&lt;=Formato!$P$9,I73&lt;=Formato!$P$9,J73&lt;=Formato!$Q$9,K73&lt;=Formato!$O$9),Formato!$N$9,IF(AND(G73&lt;=Formato!$P$10,H73&lt;=Formato!$P$10,I73&lt;=Formato!$P$10,J73&lt;=Formato!$Q$10,K73&lt;=Formato!$O$10),Formato!$N$10,Formato!$N$11)))))))))</f>
        <v>XXXS</v>
      </c>
      <c r="M73" s="57">
        <f>VLOOKUP(L73,'Tamaños FBR'!$B$3:$F$12,5,0)*F73</f>
        <v>0</v>
      </c>
    </row>
    <row r="74" spans="2:13" ht="14.25" customHeight="1" x14ac:dyDescent="0.25">
      <c r="B74" s="53">
        <f t="shared" si="0"/>
        <v>59</v>
      </c>
      <c r="C74" s="53"/>
      <c r="D74" s="53"/>
      <c r="E74" s="53"/>
      <c r="F74" s="53"/>
      <c r="G74" s="53"/>
      <c r="H74" s="53"/>
      <c r="I74" s="53"/>
      <c r="J74" s="48">
        <f t="shared" si="1"/>
        <v>0</v>
      </c>
      <c r="K74" s="69"/>
      <c r="L74" s="70" t="str">
        <f>IF(AND(G74&lt;=Formato!$P$2,H74&lt;=Formato!$P$2,I74&lt;=Formato!$P$2,J74&lt;=Formato!$Q$2,K74&lt;=Formato!$O$2),Formato!$N$2,IF(AND(G74&lt;=Formato!$P$3,H74&lt;=Formato!$P$3,I74&lt;=Formato!$P$3,J74&lt;=Formato!$Q$3,K74&lt;=Formato!$O$3),Formato!$N$3,IF(AND(G74&lt;=Formato!$P$4,H74&lt;=Formato!$P$4,I74&lt;=Formato!$P$4,J74&lt;=Formato!$Q$4,K74&lt;=Formato!$O$4),Formato!$N$4,IF(AND(G74&lt;=Formato!$P$5,H74&lt;=Formato!$P$5,I74&lt;=Formato!$P$5,J74&lt;=Formato!$Q$5,K74&lt;=Formato!$O$5),Formato!$N$5,IF(AND(G74&lt;=Formato!$P$6,H74&lt;=Formato!$P$6,I74&lt;=Formato!$P$6,J74&lt;=Formato!$Q$6,K74&lt;=Formato!$O$6),Formato!$N$6,IF(AND(G74&lt;=Formato!$P$7,H74&lt;=Formato!$P$7,I74&lt;=Formato!$P$7,J74&lt;=Formato!$Q$7,K74&lt;=Formato!$O$7),Formato!$N$7,IF(AND(G74&lt;=Formato!$P$8,H74&lt;=Formato!$P$8,I74&lt;=Formato!$P$8,J74&lt;=Formato!$Q$8,K74&lt;=Formato!$O$8),Formato!$N$8,IF(AND(G74&lt;=Formato!$P$9,H74&lt;=Formato!$P$9,I74&lt;=Formato!$P$9,J74&lt;=Formato!$Q$9,K74&lt;=Formato!$O$9),Formato!$N$9,IF(AND(G74&lt;=Formato!$P$10,H74&lt;=Formato!$P$10,I74&lt;=Formato!$P$10,J74&lt;=Formato!$Q$10,K74&lt;=Formato!$O$10),Formato!$N$10,Formato!$N$11)))))))))</f>
        <v>XXXS</v>
      </c>
      <c r="M74" s="57">
        <f>VLOOKUP(L74,'Tamaños FBR'!$B$3:$F$12,5,0)*F74</f>
        <v>0</v>
      </c>
    </row>
    <row r="75" spans="2:13" ht="14.25" customHeight="1" x14ac:dyDescent="0.25">
      <c r="B75" s="53">
        <f t="shared" si="0"/>
        <v>60</v>
      </c>
      <c r="C75" s="53"/>
      <c r="D75" s="53"/>
      <c r="E75" s="53"/>
      <c r="F75" s="53"/>
      <c r="G75" s="53"/>
      <c r="H75" s="53"/>
      <c r="I75" s="53"/>
      <c r="J75" s="48">
        <f t="shared" si="1"/>
        <v>0</v>
      </c>
      <c r="K75" s="69"/>
      <c r="L75" s="70" t="str">
        <f>IF(AND(G75&lt;=Formato!$P$2,H75&lt;=Formato!$P$2,I75&lt;=Formato!$P$2,J75&lt;=Formato!$Q$2,K75&lt;=Formato!$O$2),Formato!$N$2,IF(AND(G75&lt;=Formato!$P$3,H75&lt;=Formato!$P$3,I75&lt;=Formato!$P$3,J75&lt;=Formato!$Q$3,K75&lt;=Formato!$O$3),Formato!$N$3,IF(AND(G75&lt;=Formato!$P$4,H75&lt;=Formato!$P$4,I75&lt;=Formato!$P$4,J75&lt;=Formato!$Q$4,K75&lt;=Formato!$O$4),Formato!$N$4,IF(AND(G75&lt;=Formato!$P$5,H75&lt;=Formato!$P$5,I75&lt;=Formato!$P$5,J75&lt;=Formato!$Q$5,K75&lt;=Formato!$O$5),Formato!$N$5,IF(AND(G75&lt;=Formato!$P$6,H75&lt;=Formato!$P$6,I75&lt;=Formato!$P$6,J75&lt;=Formato!$Q$6,K75&lt;=Formato!$O$6),Formato!$N$6,IF(AND(G75&lt;=Formato!$P$7,H75&lt;=Formato!$P$7,I75&lt;=Formato!$P$7,J75&lt;=Formato!$Q$7,K75&lt;=Formato!$O$7),Formato!$N$7,IF(AND(G75&lt;=Formato!$P$8,H75&lt;=Formato!$P$8,I75&lt;=Formato!$P$8,J75&lt;=Formato!$Q$8,K75&lt;=Formato!$O$8),Formato!$N$8,IF(AND(G75&lt;=Formato!$P$9,H75&lt;=Formato!$P$9,I75&lt;=Formato!$P$9,J75&lt;=Formato!$Q$9,K75&lt;=Formato!$O$9),Formato!$N$9,IF(AND(G75&lt;=Formato!$P$10,H75&lt;=Formato!$P$10,I75&lt;=Formato!$P$10,J75&lt;=Formato!$Q$10,K75&lt;=Formato!$O$10),Formato!$N$10,Formato!$N$11)))))))))</f>
        <v>XXXS</v>
      </c>
      <c r="M75" s="57">
        <f>VLOOKUP(L75,'Tamaños FBR'!$B$3:$F$12,5,0)*F75</f>
        <v>0</v>
      </c>
    </row>
    <row r="76" spans="2:13" ht="14.25" customHeight="1" x14ac:dyDescent="0.25">
      <c r="B76" s="53">
        <f t="shared" si="0"/>
        <v>61</v>
      </c>
      <c r="C76" s="53"/>
      <c r="D76" s="53"/>
      <c r="E76" s="53"/>
      <c r="F76" s="53"/>
      <c r="G76" s="53"/>
      <c r="H76" s="53"/>
      <c r="I76" s="53"/>
      <c r="J76" s="48">
        <f t="shared" si="1"/>
        <v>0</v>
      </c>
      <c r="K76" s="69"/>
      <c r="L76" s="70" t="str">
        <f>IF(AND(G76&lt;=Formato!$P$2,H76&lt;=Formato!$P$2,I76&lt;=Formato!$P$2,J76&lt;=Formato!$Q$2,K76&lt;=Formato!$O$2),Formato!$N$2,IF(AND(G76&lt;=Formato!$P$3,H76&lt;=Formato!$P$3,I76&lt;=Formato!$P$3,J76&lt;=Formato!$Q$3,K76&lt;=Formato!$O$3),Formato!$N$3,IF(AND(G76&lt;=Formato!$P$4,H76&lt;=Formato!$P$4,I76&lt;=Formato!$P$4,J76&lt;=Formato!$Q$4,K76&lt;=Formato!$O$4),Formato!$N$4,IF(AND(G76&lt;=Formato!$P$5,H76&lt;=Formato!$P$5,I76&lt;=Formato!$P$5,J76&lt;=Formato!$Q$5,K76&lt;=Formato!$O$5),Formato!$N$5,IF(AND(G76&lt;=Formato!$P$6,H76&lt;=Formato!$P$6,I76&lt;=Formato!$P$6,J76&lt;=Formato!$Q$6,K76&lt;=Formato!$O$6),Formato!$N$6,IF(AND(G76&lt;=Formato!$P$7,H76&lt;=Formato!$P$7,I76&lt;=Formato!$P$7,J76&lt;=Formato!$Q$7,K76&lt;=Formato!$O$7),Formato!$N$7,IF(AND(G76&lt;=Formato!$P$8,H76&lt;=Formato!$P$8,I76&lt;=Formato!$P$8,J76&lt;=Formato!$Q$8,K76&lt;=Formato!$O$8),Formato!$N$8,IF(AND(G76&lt;=Formato!$P$9,H76&lt;=Formato!$P$9,I76&lt;=Formato!$P$9,J76&lt;=Formato!$Q$9,K76&lt;=Formato!$O$9),Formato!$N$9,IF(AND(G76&lt;=Formato!$P$10,H76&lt;=Formato!$P$10,I76&lt;=Formato!$P$10,J76&lt;=Formato!$Q$10,K76&lt;=Formato!$O$10),Formato!$N$10,Formato!$N$11)))))))))</f>
        <v>XXXS</v>
      </c>
      <c r="M76" s="57">
        <f>VLOOKUP(L76,'Tamaños FBR'!$B$3:$F$12,5,0)*F76</f>
        <v>0</v>
      </c>
    </row>
    <row r="77" spans="2:13" ht="14.25" customHeight="1" x14ac:dyDescent="0.25">
      <c r="B77" s="53">
        <f t="shared" si="0"/>
        <v>62</v>
      </c>
      <c r="C77" s="53"/>
      <c r="D77" s="53"/>
      <c r="E77" s="53"/>
      <c r="F77" s="53"/>
      <c r="G77" s="53"/>
      <c r="H77" s="53"/>
      <c r="I77" s="53"/>
      <c r="J77" s="48">
        <f t="shared" si="1"/>
        <v>0</v>
      </c>
      <c r="K77" s="69"/>
      <c r="L77" s="70" t="str">
        <f>IF(AND(G77&lt;=Formato!$P$2,H77&lt;=Formato!$P$2,I77&lt;=Formato!$P$2,J77&lt;=Formato!$Q$2,K77&lt;=Formato!$O$2),Formato!$N$2,IF(AND(G77&lt;=Formato!$P$3,H77&lt;=Formato!$P$3,I77&lt;=Formato!$P$3,J77&lt;=Formato!$Q$3,K77&lt;=Formato!$O$3),Formato!$N$3,IF(AND(G77&lt;=Formato!$P$4,H77&lt;=Formato!$P$4,I77&lt;=Formato!$P$4,J77&lt;=Formato!$Q$4,K77&lt;=Formato!$O$4),Formato!$N$4,IF(AND(G77&lt;=Formato!$P$5,H77&lt;=Formato!$P$5,I77&lt;=Formato!$P$5,J77&lt;=Formato!$Q$5,K77&lt;=Formato!$O$5),Formato!$N$5,IF(AND(G77&lt;=Formato!$P$6,H77&lt;=Formato!$P$6,I77&lt;=Formato!$P$6,J77&lt;=Formato!$Q$6,K77&lt;=Formato!$O$6),Formato!$N$6,IF(AND(G77&lt;=Formato!$P$7,H77&lt;=Formato!$P$7,I77&lt;=Formato!$P$7,J77&lt;=Formato!$Q$7,K77&lt;=Formato!$O$7),Formato!$N$7,IF(AND(G77&lt;=Formato!$P$8,H77&lt;=Formato!$P$8,I77&lt;=Formato!$P$8,J77&lt;=Formato!$Q$8,K77&lt;=Formato!$O$8),Formato!$N$8,IF(AND(G77&lt;=Formato!$P$9,H77&lt;=Formato!$P$9,I77&lt;=Formato!$P$9,J77&lt;=Formato!$Q$9,K77&lt;=Formato!$O$9),Formato!$N$9,IF(AND(G77&lt;=Formato!$P$10,H77&lt;=Formato!$P$10,I77&lt;=Formato!$P$10,J77&lt;=Formato!$Q$10,K77&lt;=Formato!$O$10),Formato!$N$10,Formato!$N$11)))))))))</f>
        <v>XXXS</v>
      </c>
      <c r="M77" s="57">
        <f>VLOOKUP(L77,'Tamaños FBR'!$B$3:$F$12,5,0)*F77</f>
        <v>0</v>
      </c>
    </row>
    <row r="78" spans="2:13" ht="14.25" customHeight="1" x14ac:dyDescent="0.25">
      <c r="B78" s="53">
        <f t="shared" si="0"/>
        <v>63</v>
      </c>
      <c r="C78" s="53"/>
      <c r="D78" s="53"/>
      <c r="E78" s="53"/>
      <c r="F78" s="53"/>
      <c r="G78" s="53"/>
      <c r="H78" s="53"/>
      <c r="I78" s="53"/>
      <c r="J78" s="48">
        <f t="shared" si="1"/>
        <v>0</v>
      </c>
      <c r="K78" s="69"/>
      <c r="L78" s="70" t="str">
        <f>IF(AND(G78&lt;=Formato!$P$2,H78&lt;=Formato!$P$2,I78&lt;=Formato!$P$2,J78&lt;=Formato!$Q$2,K78&lt;=Formato!$O$2),Formato!$N$2,IF(AND(G78&lt;=Formato!$P$3,H78&lt;=Formato!$P$3,I78&lt;=Formato!$P$3,J78&lt;=Formato!$Q$3,K78&lt;=Formato!$O$3),Formato!$N$3,IF(AND(G78&lt;=Formato!$P$4,H78&lt;=Formato!$P$4,I78&lt;=Formato!$P$4,J78&lt;=Formato!$Q$4,K78&lt;=Formato!$O$4),Formato!$N$4,IF(AND(G78&lt;=Formato!$P$5,H78&lt;=Formato!$P$5,I78&lt;=Formato!$P$5,J78&lt;=Formato!$Q$5,K78&lt;=Formato!$O$5),Formato!$N$5,IF(AND(G78&lt;=Formato!$P$6,H78&lt;=Formato!$P$6,I78&lt;=Formato!$P$6,J78&lt;=Formato!$Q$6,K78&lt;=Formato!$O$6),Formato!$N$6,IF(AND(G78&lt;=Formato!$P$7,H78&lt;=Formato!$P$7,I78&lt;=Formato!$P$7,J78&lt;=Formato!$Q$7,K78&lt;=Formato!$O$7),Formato!$N$7,IF(AND(G78&lt;=Formato!$P$8,H78&lt;=Formato!$P$8,I78&lt;=Formato!$P$8,J78&lt;=Formato!$Q$8,K78&lt;=Formato!$O$8),Formato!$N$8,IF(AND(G78&lt;=Formato!$P$9,H78&lt;=Formato!$P$9,I78&lt;=Formato!$P$9,J78&lt;=Formato!$Q$9,K78&lt;=Formato!$O$9),Formato!$N$9,IF(AND(G78&lt;=Formato!$P$10,H78&lt;=Formato!$P$10,I78&lt;=Formato!$P$10,J78&lt;=Formato!$Q$10,K78&lt;=Formato!$O$10),Formato!$N$10,Formato!$N$11)))))))))</f>
        <v>XXXS</v>
      </c>
      <c r="M78" s="57">
        <f>VLOOKUP(L78,'Tamaños FBR'!$B$3:$F$12,5,0)*F78</f>
        <v>0</v>
      </c>
    </row>
    <row r="79" spans="2:13" ht="14.25" customHeight="1" x14ac:dyDescent="0.25">
      <c r="B79" s="53">
        <f t="shared" si="0"/>
        <v>64</v>
      </c>
      <c r="C79" s="53"/>
      <c r="D79" s="53"/>
      <c r="E79" s="53"/>
      <c r="F79" s="53"/>
      <c r="G79" s="53"/>
      <c r="H79" s="53"/>
      <c r="I79" s="53"/>
      <c r="J79" s="48">
        <f t="shared" si="1"/>
        <v>0</v>
      </c>
      <c r="K79" s="69"/>
      <c r="L79" s="70" t="str">
        <f>IF(AND(G79&lt;=Formato!$P$2,H79&lt;=Formato!$P$2,I79&lt;=Formato!$P$2,J79&lt;=Formato!$Q$2,K79&lt;=Formato!$O$2),Formato!$N$2,IF(AND(G79&lt;=Formato!$P$3,H79&lt;=Formato!$P$3,I79&lt;=Formato!$P$3,J79&lt;=Formato!$Q$3,K79&lt;=Formato!$O$3),Formato!$N$3,IF(AND(G79&lt;=Formato!$P$4,H79&lt;=Formato!$P$4,I79&lt;=Formato!$P$4,J79&lt;=Formato!$Q$4,K79&lt;=Formato!$O$4),Formato!$N$4,IF(AND(G79&lt;=Formato!$P$5,H79&lt;=Formato!$P$5,I79&lt;=Formato!$P$5,J79&lt;=Formato!$Q$5,K79&lt;=Formato!$O$5),Formato!$N$5,IF(AND(G79&lt;=Formato!$P$6,H79&lt;=Formato!$P$6,I79&lt;=Formato!$P$6,J79&lt;=Formato!$Q$6,K79&lt;=Formato!$O$6),Formato!$N$6,IF(AND(G79&lt;=Formato!$P$7,H79&lt;=Formato!$P$7,I79&lt;=Formato!$P$7,J79&lt;=Formato!$Q$7,K79&lt;=Formato!$O$7),Formato!$N$7,IF(AND(G79&lt;=Formato!$P$8,H79&lt;=Formato!$P$8,I79&lt;=Formato!$P$8,J79&lt;=Formato!$Q$8,K79&lt;=Formato!$O$8),Formato!$N$8,IF(AND(G79&lt;=Formato!$P$9,H79&lt;=Formato!$P$9,I79&lt;=Formato!$P$9,J79&lt;=Formato!$Q$9,K79&lt;=Formato!$O$9),Formato!$N$9,IF(AND(G79&lt;=Formato!$P$10,H79&lt;=Formato!$P$10,I79&lt;=Formato!$P$10,J79&lt;=Formato!$Q$10,K79&lt;=Formato!$O$10),Formato!$N$10,Formato!$N$11)))))))))</f>
        <v>XXXS</v>
      </c>
      <c r="M79" s="57">
        <f>VLOOKUP(L79,'Tamaños FBR'!$B$3:$F$12,5,0)*F79</f>
        <v>0</v>
      </c>
    </row>
    <row r="80" spans="2:13" ht="14.25" customHeight="1" x14ac:dyDescent="0.25">
      <c r="B80" s="53">
        <f t="shared" si="0"/>
        <v>65</v>
      </c>
      <c r="C80" s="53"/>
      <c r="D80" s="53"/>
      <c r="E80" s="53"/>
      <c r="F80" s="53"/>
      <c r="G80" s="53"/>
      <c r="H80" s="53"/>
      <c r="I80" s="53"/>
      <c r="J80" s="48">
        <f t="shared" si="1"/>
        <v>0</v>
      </c>
      <c r="K80" s="69"/>
      <c r="L80" s="70" t="str">
        <f>IF(AND(G80&lt;=Formato!$P$2,H80&lt;=Formato!$P$2,I80&lt;=Formato!$P$2,J80&lt;=Formato!$Q$2,K80&lt;=Formato!$O$2),Formato!$N$2,IF(AND(G80&lt;=Formato!$P$3,H80&lt;=Formato!$P$3,I80&lt;=Formato!$P$3,J80&lt;=Formato!$Q$3,K80&lt;=Formato!$O$3),Formato!$N$3,IF(AND(G80&lt;=Formato!$P$4,H80&lt;=Formato!$P$4,I80&lt;=Formato!$P$4,J80&lt;=Formato!$Q$4,K80&lt;=Formato!$O$4),Formato!$N$4,IF(AND(G80&lt;=Formato!$P$5,H80&lt;=Formato!$P$5,I80&lt;=Formato!$P$5,J80&lt;=Formato!$Q$5,K80&lt;=Formato!$O$5),Formato!$N$5,IF(AND(G80&lt;=Formato!$P$6,H80&lt;=Formato!$P$6,I80&lt;=Formato!$P$6,J80&lt;=Formato!$Q$6,K80&lt;=Formato!$O$6),Formato!$N$6,IF(AND(G80&lt;=Formato!$P$7,H80&lt;=Formato!$P$7,I80&lt;=Formato!$P$7,J80&lt;=Formato!$Q$7,K80&lt;=Formato!$O$7),Formato!$N$7,IF(AND(G80&lt;=Formato!$P$8,H80&lt;=Formato!$P$8,I80&lt;=Formato!$P$8,J80&lt;=Formato!$Q$8,K80&lt;=Formato!$O$8),Formato!$N$8,IF(AND(G80&lt;=Formato!$P$9,H80&lt;=Formato!$P$9,I80&lt;=Formato!$P$9,J80&lt;=Formato!$Q$9,K80&lt;=Formato!$O$9),Formato!$N$9,IF(AND(G80&lt;=Formato!$P$10,H80&lt;=Formato!$P$10,I80&lt;=Formato!$P$10,J80&lt;=Formato!$Q$10,K80&lt;=Formato!$O$10),Formato!$N$10,Formato!$N$11)))))))))</f>
        <v>XXXS</v>
      </c>
      <c r="M80" s="57">
        <f>VLOOKUP(L80,'Tamaños FBR'!$B$3:$F$12,5,0)*F80</f>
        <v>0</v>
      </c>
    </row>
    <row r="81" spans="2:13" ht="14.25" customHeight="1" x14ac:dyDescent="0.25">
      <c r="B81" s="53">
        <f t="shared" ref="B81:B129" si="2">+B80+1</f>
        <v>66</v>
      </c>
      <c r="C81" s="53"/>
      <c r="D81" s="53"/>
      <c r="E81" s="53"/>
      <c r="F81" s="53"/>
      <c r="G81" s="53"/>
      <c r="H81" s="53"/>
      <c r="I81" s="53"/>
      <c r="J81" s="48">
        <f t="shared" ref="J81:J144" si="3">G81*H81*I81/100/100/100</f>
        <v>0</v>
      </c>
      <c r="K81" s="69"/>
      <c r="L81" s="70" t="str">
        <f>IF(AND(G81&lt;=Formato!$P$2,H81&lt;=Formato!$P$2,I81&lt;=Formato!$P$2,J81&lt;=Formato!$Q$2,K81&lt;=Formato!$O$2),Formato!$N$2,IF(AND(G81&lt;=Formato!$P$3,H81&lt;=Formato!$P$3,I81&lt;=Formato!$P$3,J81&lt;=Formato!$Q$3,K81&lt;=Formato!$O$3),Formato!$N$3,IF(AND(G81&lt;=Formato!$P$4,H81&lt;=Formato!$P$4,I81&lt;=Formato!$P$4,J81&lt;=Formato!$Q$4,K81&lt;=Formato!$O$4),Formato!$N$4,IF(AND(G81&lt;=Formato!$P$5,H81&lt;=Formato!$P$5,I81&lt;=Formato!$P$5,J81&lt;=Formato!$Q$5,K81&lt;=Formato!$O$5),Formato!$N$5,IF(AND(G81&lt;=Formato!$P$6,H81&lt;=Formato!$P$6,I81&lt;=Formato!$P$6,J81&lt;=Formato!$Q$6,K81&lt;=Formato!$O$6),Formato!$N$6,IF(AND(G81&lt;=Formato!$P$7,H81&lt;=Formato!$P$7,I81&lt;=Formato!$P$7,J81&lt;=Formato!$Q$7,K81&lt;=Formato!$O$7),Formato!$N$7,IF(AND(G81&lt;=Formato!$P$8,H81&lt;=Formato!$P$8,I81&lt;=Formato!$P$8,J81&lt;=Formato!$Q$8,K81&lt;=Formato!$O$8),Formato!$N$8,IF(AND(G81&lt;=Formato!$P$9,H81&lt;=Formato!$P$9,I81&lt;=Formato!$P$9,J81&lt;=Formato!$Q$9,K81&lt;=Formato!$O$9),Formato!$N$9,IF(AND(G81&lt;=Formato!$P$10,H81&lt;=Formato!$P$10,I81&lt;=Formato!$P$10,J81&lt;=Formato!$Q$10,K81&lt;=Formato!$O$10),Formato!$N$10,Formato!$N$11)))))))))</f>
        <v>XXXS</v>
      </c>
      <c r="M81" s="57">
        <f>VLOOKUP(L81,'Tamaños FBR'!$B$3:$F$12,5,0)*F81</f>
        <v>0</v>
      </c>
    </row>
    <row r="82" spans="2:13" ht="14.25" customHeight="1" x14ac:dyDescent="0.25">
      <c r="B82" s="53">
        <f t="shared" si="2"/>
        <v>67</v>
      </c>
      <c r="C82" s="53"/>
      <c r="D82" s="53"/>
      <c r="E82" s="53"/>
      <c r="F82" s="53"/>
      <c r="G82" s="53"/>
      <c r="H82" s="53"/>
      <c r="I82" s="53"/>
      <c r="J82" s="48">
        <f t="shared" si="3"/>
        <v>0</v>
      </c>
      <c r="K82" s="69"/>
      <c r="L82" s="70" t="str">
        <f>IF(AND(G82&lt;=Formato!$P$2,H82&lt;=Formato!$P$2,I82&lt;=Formato!$P$2,J82&lt;=Formato!$Q$2,K82&lt;=Formato!$O$2),Formato!$N$2,IF(AND(G82&lt;=Formato!$P$3,H82&lt;=Formato!$P$3,I82&lt;=Formato!$P$3,J82&lt;=Formato!$Q$3,K82&lt;=Formato!$O$3),Formato!$N$3,IF(AND(G82&lt;=Formato!$P$4,H82&lt;=Formato!$P$4,I82&lt;=Formato!$P$4,J82&lt;=Formato!$Q$4,K82&lt;=Formato!$O$4),Formato!$N$4,IF(AND(G82&lt;=Formato!$P$5,H82&lt;=Formato!$P$5,I82&lt;=Formato!$P$5,J82&lt;=Formato!$Q$5,K82&lt;=Formato!$O$5),Formato!$N$5,IF(AND(G82&lt;=Formato!$P$6,H82&lt;=Formato!$P$6,I82&lt;=Formato!$P$6,J82&lt;=Formato!$Q$6,K82&lt;=Formato!$O$6),Formato!$N$6,IF(AND(G82&lt;=Formato!$P$7,H82&lt;=Formato!$P$7,I82&lt;=Formato!$P$7,J82&lt;=Formato!$Q$7,K82&lt;=Formato!$O$7),Formato!$N$7,IF(AND(G82&lt;=Formato!$P$8,H82&lt;=Formato!$P$8,I82&lt;=Formato!$P$8,J82&lt;=Formato!$Q$8,K82&lt;=Formato!$O$8),Formato!$N$8,IF(AND(G82&lt;=Formato!$P$9,H82&lt;=Formato!$P$9,I82&lt;=Formato!$P$9,J82&lt;=Formato!$Q$9,K82&lt;=Formato!$O$9),Formato!$N$9,IF(AND(G82&lt;=Formato!$P$10,H82&lt;=Formato!$P$10,I82&lt;=Formato!$P$10,J82&lt;=Formato!$Q$10,K82&lt;=Formato!$O$10),Formato!$N$10,Formato!$N$11)))))))))</f>
        <v>XXXS</v>
      </c>
      <c r="M82" s="57">
        <f>VLOOKUP(L82,'Tamaños FBR'!$B$3:$F$12,5,0)*F82</f>
        <v>0</v>
      </c>
    </row>
    <row r="83" spans="2:13" ht="14.25" customHeight="1" x14ac:dyDescent="0.25">
      <c r="B83" s="53">
        <f t="shared" si="2"/>
        <v>68</v>
      </c>
      <c r="C83" s="53"/>
      <c r="D83" s="53"/>
      <c r="E83" s="53"/>
      <c r="F83" s="53"/>
      <c r="G83" s="53"/>
      <c r="H83" s="53"/>
      <c r="I83" s="53"/>
      <c r="J83" s="48">
        <f t="shared" si="3"/>
        <v>0</v>
      </c>
      <c r="K83" s="69"/>
      <c r="L83" s="70" t="str">
        <f>IF(AND(G83&lt;=Formato!$P$2,H83&lt;=Formato!$P$2,I83&lt;=Formato!$P$2,J83&lt;=Formato!$Q$2,K83&lt;=Formato!$O$2),Formato!$N$2,IF(AND(G83&lt;=Formato!$P$3,H83&lt;=Formato!$P$3,I83&lt;=Formato!$P$3,J83&lt;=Formato!$Q$3,K83&lt;=Formato!$O$3),Formato!$N$3,IF(AND(G83&lt;=Formato!$P$4,H83&lt;=Formato!$P$4,I83&lt;=Formato!$P$4,J83&lt;=Formato!$Q$4,K83&lt;=Formato!$O$4),Formato!$N$4,IF(AND(G83&lt;=Formato!$P$5,H83&lt;=Formato!$P$5,I83&lt;=Formato!$P$5,J83&lt;=Formato!$Q$5,K83&lt;=Formato!$O$5),Formato!$N$5,IF(AND(G83&lt;=Formato!$P$6,H83&lt;=Formato!$P$6,I83&lt;=Formato!$P$6,J83&lt;=Formato!$Q$6,K83&lt;=Formato!$O$6),Formato!$N$6,IF(AND(G83&lt;=Formato!$P$7,H83&lt;=Formato!$P$7,I83&lt;=Formato!$P$7,J83&lt;=Formato!$Q$7,K83&lt;=Formato!$O$7),Formato!$N$7,IF(AND(G83&lt;=Formato!$P$8,H83&lt;=Formato!$P$8,I83&lt;=Formato!$P$8,J83&lt;=Formato!$Q$8,K83&lt;=Formato!$O$8),Formato!$N$8,IF(AND(G83&lt;=Formato!$P$9,H83&lt;=Formato!$P$9,I83&lt;=Formato!$P$9,J83&lt;=Formato!$Q$9,K83&lt;=Formato!$O$9),Formato!$N$9,IF(AND(G83&lt;=Formato!$P$10,H83&lt;=Formato!$P$10,I83&lt;=Formato!$P$10,J83&lt;=Formato!$Q$10,K83&lt;=Formato!$O$10),Formato!$N$10,Formato!$N$11)))))))))</f>
        <v>XXXS</v>
      </c>
      <c r="M83" s="57">
        <f>VLOOKUP(L83,'Tamaños FBR'!$B$3:$F$12,5,0)*F83</f>
        <v>0</v>
      </c>
    </row>
    <row r="84" spans="2:13" ht="14.25" customHeight="1" x14ac:dyDescent="0.25">
      <c r="B84" s="53">
        <f t="shared" si="2"/>
        <v>69</v>
      </c>
      <c r="C84" s="53"/>
      <c r="D84" s="53"/>
      <c r="E84" s="53"/>
      <c r="F84" s="53"/>
      <c r="G84" s="53"/>
      <c r="H84" s="53"/>
      <c r="I84" s="53"/>
      <c r="J84" s="48">
        <f t="shared" si="3"/>
        <v>0</v>
      </c>
      <c r="K84" s="69"/>
      <c r="L84" s="70" t="str">
        <f>IF(AND(G84&lt;=Formato!$P$2,H84&lt;=Formato!$P$2,I84&lt;=Formato!$P$2,J84&lt;=Formato!$Q$2,K84&lt;=Formato!$O$2),Formato!$N$2,IF(AND(G84&lt;=Formato!$P$3,H84&lt;=Formato!$P$3,I84&lt;=Formato!$P$3,J84&lt;=Formato!$Q$3,K84&lt;=Formato!$O$3),Formato!$N$3,IF(AND(G84&lt;=Formato!$P$4,H84&lt;=Formato!$P$4,I84&lt;=Formato!$P$4,J84&lt;=Formato!$Q$4,K84&lt;=Formato!$O$4),Formato!$N$4,IF(AND(G84&lt;=Formato!$P$5,H84&lt;=Formato!$P$5,I84&lt;=Formato!$P$5,J84&lt;=Formato!$Q$5,K84&lt;=Formato!$O$5),Formato!$N$5,IF(AND(G84&lt;=Formato!$P$6,H84&lt;=Formato!$P$6,I84&lt;=Formato!$P$6,J84&lt;=Formato!$Q$6,K84&lt;=Formato!$O$6),Formato!$N$6,IF(AND(G84&lt;=Formato!$P$7,H84&lt;=Formato!$P$7,I84&lt;=Formato!$P$7,J84&lt;=Formato!$Q$7,K84&lt;=Formato!$O$7),Formato!$N$7,IF(AND(G84&lt;=Formato!$P$8,H84&lt;=Formato!$P$8,I84&lt;=Formato!$P$8,J84&lt;=Formato!$Q$8,K84&lt;=Formato!$O$8),Formato!$N$8,IF(AND(G84&lt;=Formato!$P$9,H84&lt;=Formato!$P$9,I84&lt;=Formato!$P$9,J84&lt;=Formato!$Q$9,K84&lt;=Formato!$O$9),Formato!$N$9,IF(AND(G84&lt;=Formato!$P$10,H84&lt;=Formato!$P$10,I84&lt;=Formato!$P$10,J84&lt;=Formato!$Q$10,K84&lt;=Formato!$O$10),Formato!$N$10,Formato!$N$11)))))))))</f>
        <v>XXXS</v>
      </c>
      <c r="M84" s="57">
        <f>VLOOKUP(L84,'Tamaños FBR'!$B$3:$F$12,5,0)*F84</f>
        <v>0</v>
      </c>
    </row>
    <row r="85" spans="2:13" ht="14.25" customHeight="1" x14ac:dyDescent="0.25">
      <c r="B85" s="53">
        <f t="shared" si="2"/>
        <v>70</v>
      </c>
      <c r="C85" s="53"/>
      <c r="D85" s="53"/>
      <c r="E85" s="53"/>
      <c r="F85" s="53"/>
      <c r="G85" s="53"/>
      <c r="H85" s="53"/>
      <c r="I85" s="53"/>
      <c r="J85" s="48">
        <f t="shared" si="3"/>
        <v>0</v>
      </c>
      <c r="K85" s="69"/>
      <c r="L85" s="70" t="str">
        <f>IF(AND(G85&lt;=Formato!$P$2,H85&lt;=Formato!$P$2,I85&lt;=Formato!$P$2,J85&lt;=Formato!$Q$2,K85&lt;=Formato!$O$2),Formato!$N$2,IF(AND(G85&lt;=Formato!$P$3,H85&lt;=Formato!$P$3,I85&lt;=Formato!$P$3,J85&lt;=Formato!$Q$3,K85&lt;=Formato!$O$3),Formato!$N$3,IF(AND(G85&lt;=Formato!$P$4,H85&lt;=Formato!$P$4,I85&lt;=Formato!$P$4,J85&lt;=Formato!$Q$4,K85&lt;=Formato!$O$4),Formato!$N$4,IF(AND(G85&lt;=Formato!$P$5,H85&lt;=Formato!$P$5,I85&lt;=Formato!$P$5,J85&lt;=Formato!$Q$5,K85&lt;=Formato!$O$5),Formato!$N$5,IF(AND(G85&lt;=Formato!$P$6,H85&lt;=Formato!$P$6,I85&lt;=Formato!$P$6,J85&lt;=Formato!$Q$6,K85&lt;=Formato!$O$6),Formato!$N$6,IF(AND(G85&lt;=Formato!$P$7,H85&lt;=Formato!$P$7,I85&lt;=Formato!$P$7,J85&lt;=Formato!$Q$7,K85&lt;=Formato!$O$7),Formato!$N$7,IF(AND(G85&lt;=Formato!$P$8,H85&lt;=Formato!$P$8,I85&lt;=Formato!$P$8,J85&lt;=Formato!$Q$8,K85&lt;=Formato!$O$8),Formato!$N$8,IF(AND(G85&lt;=Formato!$P$9,H85&lt;=Formato!$P$9,I85&lt;=Formato!$P$9,J85&lt;=Formato!$Q$9,K85&lt;=Formato!$O$9),Formato!$N$9,IF(AND(G85&lt;=Formato!$P$10,H85&lt;=Formato!$P$10,I85&lt;=Formato!$P$10,J85&lt;=Formato!$Q$10,K85&lt;=Formato!$O$10),Formato!$N$10,Formato!$N$11)))))))))</f>
        <v>XXXS</v>
      </c>
      <c r="M85" s="57">
        <f>VLOOKUP(L85,'Tamaños FBR'!$B$3:$F$12,5,0)*F85</f>
        <v>0</v>
      </c>
    </row>
    <row r="86" spans="2:13" ht="14.25" customHeight="1" x14ac:dyDescent="0.25">
      <c r="B86" s="53">
        <f t="shared" si="2"/>
        <v>71</v>
      </c>
      <c r="C86" s="53"/>
      <c r="D86" s="53"/>
      <c r="E86" s="53"/>
      <c r="F86" s="53"/>
      <c r="G86" s="53"/>
      <c r="H86" s="53"/>
      <c r="I86" s="53"/>
      <c r="J86" s="48">
        <f t="shared" si="3"/>
        <v>0</v>
      </c>
      <c r="K86" s="69"/>
      <c r="L86" s="70" t="str">
        <f>IF(AND(G86&lt;=Formato!$P$2,H86&lt;=Formato!$P$2,I86&lt;=Formato!$P$2,J86&lt;=Formato!$Q$2,K86&lt;=Formato!$O$2),Formato!$N$2,IF(AND(G86&lt;=Formato!$P$3,H86&lt;=Formato!$P$3,I86&lt;=Formato!$P$3,J86&lt;=Formato!$Q$3,K86&lt;=Formato!$O$3),Formato!$N$3,IF(AND(G86&lt;=Formato!$P$4,H86&lt;=Formato!$P$4,I86&lt;=Formato!$P$4,J86&lt;=Formato!$Q$4,K86&lt;=Formato!$O$4),Formato!$N$4,IF(AND(G86&lt;=Formato!$P$5,H86&lt;=Formato!$P$5,I86&lt;=Formato!$P$5,J86&lt;=Formato!$Q$5,K86&lt;=Formato!$O$5),Formato!$N$5,IF(AND(G86&lt;=Formato!$P$6,H86&lt;=Formato!$P$6,I86&lt;=Formato!$P$6,J86&lt;=Formato!$Q$6,K86&lt;=Formato!$O$6),Formato!$N$6,IF(AND(G86&lt;=Formato!$P$7,H86&lt;=Formato!$P$7,I86&lt;=Formato!$P$7,J86&lt;=Formato!$Q$7,K86&lt;=Formato!$O$7),Formato!$N$7,IF(AND(G86&lt;=Formato!$P$8,H86&lt;=Formato!$P$8,I86&lt;=Formato!$P$8,J86&lt;=Formato!$Q$8,K86&lt;=Formato!$O$8),Formato!$N$8,IF(AND(G86&lt;=Formato!$P$9,H86&lt;=Formato!$P$9,I86&lt;=Formato!$P$9,J86&lt;=Formato!$Q$9,K86&lt;=Formato!$O$9),Formato!$N$9,IF(AND(G86&lt;=Formato!$P$10,H86&lt;=Formato!$P$10,I86&lt;=Formato!$P$10,J86&lt;=Formato!$Q$10,K86&lt;=Formato!$O$10),Formato!$N$10,Formato!$N$11)))))))))</f>
        <v>XXXS</v>
      </c>
      <c r="M86" s="57">
        <f>VLOOKUP(L86,'Tamaños FBR'!$B$3:$F$12,5,0)*F86</f>
        <v>0</v>
      </c>
    </row>
    <row r="87" spans="2:13" ht="14.25" customHeight="1" x14ac:dyDescent="0.25">
      <c r="B87" s="53">
        <f t="shared" si="2"/>
        <v>72</v>
      </c>
      <c r="C87" s="53"/>
      <c r="D87" s="53"/>
      <c r="E87" s="53"/>
      <c r="F87" s="53"/>
      <c r="G87" s="53"/>
      <c r="H87" s="53"/>
      <c r="I87" s="53"/>
      <c r="J87" s="48">
        <f t="shared" si="3"/>
        <v>0</v>
      </c>
      <c r="K87" s="69"/>
      <c r="L87" s="70" t="str">
        <f>IF(AND(G87&lt;=Formato!$P$2,H87&lt;=Formato!$P$2,I87&lt;=Formato!$P$2,J87&lt;=Formato!$Q$2,K87&lt;=Formato!$O$2),Formato!$N$2,IF(AND(G87&lt;=Formato!$P$3,H87&lt;=Formato!$P$3,I87&lt;=Formato!$P$3,J87&lt;=Formato!$Q$3,K87&lt;=Formato!$O$3),Formato!$N$3,IF(AND(G87&lt;=Formato!$P$4,H87&lt;=Formato!$P$4,I87&lt;=Formato!$P$4,J87&lt;=Formato!$Q$4,K87&lt;=Formato!$O$4),Formato!$N$4,IF(AND(G87&lt;=Formato!$P$5,H87&lt;=Formato!$P$5,I87&lt;=Formato!$P$5,J87&lt;=Formato!$Q$5,K87&lt;=Formato!$O$5),Formato!$N$5,IF(AND(G87&lt;=Formato!$P$6,H87&lt;=Formato!$P$6,I87&lt;=Formato!$P$6,J87&lt;=Formato!$Q$6,K87&lt;=Formato!$O$6),Formato!$N$6,IF(AND(G87&lt;=Formato!$P$7,H87&lt;=Formato!$P$7,I87&lt;=Formato!$P$7,J87&lt;=Formato!$Q$7,K87&lt;=Formato!$O$7),Formato!$N$7,IF(AND(G87&lt;=Formato!$P$8,H87&lt;=Formato!$P$8,I87&lt;=Formato!$P$8,J87&lt;=Formato!$Q$8,K87&lt;=Formato!$O$8),Formato!$N$8,IF(AND(G87&lt;=Formato!$P$9,H87&lt;=Formato!$P$9,I87&lt;=Formato!$P$9,J87&lt;=Formato!$Q$9,K87&lt;=Formato!$O$9),Formato!$N$9,IF(AND(G87&lt;=Formato!$P$10,H87&lt;=Formato!$P$10,I87&lt;=Formato!$P$10,J87&lt;=Formato!$Q$10,K87&lt;=Formato!$O$10),Formato!$N$10,Formato!$N$11)))))))))</f>
        <v>XXXS</v>
      </c>
      <c r="M87" s="57">
        <f>VLOOKUP(L87,'Tamaños FBR'!$B$3:$F$12,5,0)*F87</f>
        <v>0</v>
      </c>
    </row>
    <row r="88" spans="2:13" ht="14.25" customHeight="1" x14ac:dyDescent="0.25">
      <c r="B88" s="53">
        <f t="shared" si="2"/>
        <v>73</v>
      </c>
      <c r="C88" s="53"/>
      <c r="D88" s="53"/>
      <c r="E88" s="53"/>
      <c r="F88" s="53"/>
      <c r="G88" s="53"/>
      <c r="H88" s="53"/>
      <c r="I88" s="53"/>
      <c r="J88" s="48">
        <f t="shared" si="3"/>
        <v>0</v>
      </c>
      <c r="K88" s="69"/>
      <c r="L88" s="70" t="str">
        <f>IF(AND(G88&lt;=Formato!$P$2,H88&lt;=Formato!$P$2,I88&lt;=Formato!$P$2,J88&lt;=Formato!$Q$2,K88&lt;=Formato!$O$2),Formato!$N$2,IF(AND(G88&lt;=Formato!$P$3,H88&lt;=Formato!$P$3,I88&lt;=Formato!$P$3,J88&lt;=Formato!$Q$3,K88&lt;=Formato!$O$3),Formato!$N$3,IF(AND(G88&lt;=Formato!$P$4,H88&lt;=Formato!$P$4,I88&lt;=Formato!$P$4,J88&lt;=Formato!$Q$4,K88&lt;=Formato!$O$4),Formato!$N$4,IF(AND(G88&lt;=Formato!$P$5,H88&lt;=Formato!$P$5,I88&lt;=Formato!$P$5,J88&lt;=Formato!$Q$5,K88&lt;=Formato!$O$5),Formato!$N$5,IF(AND(G88&lt;=Formato!$P$6,H88&lt;=Formato!$P$6,I88&lt;=Formato!$P$6,J88&lt;=Formato!$Q$6,K88&lt;=Formato!$O$6),Formato!$N$6,IF(AND(G88&lt;=Formato!$P$7,H88&lt;=Formato!$P$7,I88&lt;=Formato!$P$7,J88&lt;=Formato!$Q$7,K88&lt;=Formato!$O$7),Formato!$N$7,IF(AND(G88&lt;=Formato!$P$8,H88&lt;=Formato!$P$8,I88&lt;=Formato!$P$8,J88&lt;=Formato!$Q$8,K88&lt;=Formato!$O$8),Formato!$N$8,IF(AND(G88&lt;=Formato!$P$9,H88&lt;=Formato!$P$9,I88&lt;=Formato!$P$9,J88&lt;=Formato!$Q$9,K88&lt;=Formato!$O$9),Formato!$N$9,IF(AND(G88&lt;=Formato!$P$10,H88&lt;=Formato!$P$10,I88&lt;=Formato!$P$10,J88&lt;=Formato!$Q$10,K88&lt;=Formato!$O$10),Formato!$N$10,Formato!$N$11)))))))))</f>
        <v>XXXS</v>
      </c>
      <c r="M88" s="57">
        <f>VLOOKUP(L88,'Tamaños FBR'!$B$3:$F$12,5,0)*F88</f>
        <v>0</v>
      </c>
    </row>
    <row r="89" spans="2:13" ht="14.25" customHeight="1" x14ac:dyDescent="0.25">
      <c r="B89" s="53">
        <f t="shared" si="2"/>
        <v>74</v>
      </c>
      <c r="C89" s="53"/>
      <c r="D89" s="53"/>
      <c r="E89" s="53"/>
      <c r="F89" s="53"/>
      <c r="G89" s="53"/>
      <c r="H89" s="53"/>
      <c r="I89" s="53"/>
      <c r="J89" s="48">
        <f t="shared" si="3"/>
        <v>0</v>
      </c>
      <c r="K89" s="69"/>
      <c r="L89" s="70" t="str">
        <f>IF(AND(G89&lt;=Formato!$P$2,H89&lt;=Formato!$P$2,I89&lt;=Formato!$P$2,J89&lt;=Formato!$Q$2,K89&lt;=Formato!$O$2),Formato!$N$2,IF(AND(G89&lt;=Formato!$P$3,H89&lt;=Formato!$P$3,I89&lt;=Formato!$P$3,J89&lt;=Formato!$Q$3,K89&lt;=Formato!$O$3),Formato!$N$3,IF(AND(G89&lt;=Formato!$P$4,H89&lt;=Formato!$P$4,I89&lt;=Formato!$P$4,J89&lt;=Formato!$Q$4,K89&lt;=Formato!$O$4),Formato!$N$4,IF(AND(G89&lt;=Formato!$P$5,H89&lt;=Formato!$P$5,I89&lt;=Formato!$P$5,J89&lt;=Formato!$Q$5,K89&lt;=Formato!$O$5),Formato!$N$5,IF(AND(G89&lt;=Formato!$P$6,H89&lt;=Formato!$P$6,I89&lt;=Formato!$P$6,J89&lt;=Formato!$Q$6,K89&lt;=Formato!$O$6),Formato!$N$6,IF(AND(G89&lt;=Formato!$P$7,H89&lt;=Formato!$P$7,I89&lt;=Formato!$P$7,J89&lt;=Formato!$Q$7,K89&lt;=Formato!$O$7),Formato!$N$7,IF(AND(G89&lt;=Formato!$P$8,H89&lt;=Formato!$P$8,I89&lt;=Formato!$P$8,J89&lt;=Formato!$Q$8,K89&lt;=Formato!$O$8),Formato!$N$8,IF(AND(G89&lt;=Formato!$P$9,H89&lt;=Formato!$P$9,I89&lt;=Formato!$P$9,J89&lt;=Formato!$Q$9,K89&lt;=Formato!$O$9),Formato!$N$9,IF(AND(G89&lt;=Formato!$P$10,H89&lt;=Formato!$P$10,I89&lt;=Formato!$P$10,J89&lt;=Formato!$Q$10,K89&lt;=Formato!$O$10),Formato!$N$10,Formato!$N$11)))))))))</f>
        <v>XXXS</v>
      </c>
      <c r="M89" s="57">
        <f>VLOOKUP(L89,'Tamaños FBR'!$B$3:$F$12,5,0)*F89</f>
        <v>0</v>
      </c>
    </row>
    <row r="90" spans="2:13" ht="14.25" customHeight="1" x14ac:dyDescent="0.25">
      <c r="B90" s="53">
        <f t="shared" si="2"/>
        <v>75</v>
      </c>
      <c r="C90" s="53"/>
      <c r="D90" s="53"/>
      <c r="E90" s="53"/>
      <c r="F90" s="53"/>
      <c r="G90" s="53"/>
      <c r="H90" s="53"/>
      <c r="I90" s="53"/>
      <c r="J90" s="48">
        <f t="shared" si="3"/>
        <v>0</v>
      </c>
      <c r="K90" s="69"/>
      <c r="L90" s="70" t="str">
        <f>IF(AND(G90&lt;=Formato!$P$2,H90&lt;=Formato!$P$2,I90&lt;=Formato!$P$2,J90&lt;=Formato!$Q$2,K90&lt;=Formato!$O$2),Formato!$N$2,IF(AND(G90&lt;=Formato!$P$3,H90&lt;=Formato!$P$3,I90&lt;=Formato!$P$3,J90&lt;=Formato!$Q$3,K90&lt;=Formato!$O$3),Formato!$N$3,IF(AND(G90&lt;=Formato!$P$4,H90&lt;=Formato!$P$4,I90&lt;=Formato!$P$4,J90&lt;=Formato!$Q$4,K90&lt;=Formato!$O$4),Formato!$N$4,IF(AND(G90&lt;=Formato!$P$5,H90&lt;=Formato!$P$5,I90&lt;=Formato!$P$5,J90&lt;=Formato!$Q$5,K90&lt;=Formato!$O$5),Formato!$N$5,IF(AND(G90&lt;=Formato!$P$6,H90&lt;=Formato!$P$6,I90&lt;=Formato!$P$6,J90&lt;=Formato!$Q$6,K90&lt;=Formato!$O$6),Formato!$N$6,IF(AND(G90&lt;=Formato!$P$7,H90&lt;=Formato!$P$7,I90&lt;=Formato!$P$7,J90&lt;=Formato!$Q$7,K90&lt;=Formato!$O$7),Formato!$N$7,IF(AND(G90&lt;=Formato!$P$8,H90&lt;=Formato!$P$8,I90&lt;=Formato!$P$8,J90&lt;=Formato!$Q$8,K90&lt;=Formato!$O$8),Formato!$N$8,IF(AND(G90&lt;=Formato!$P$9,H90&lt;=Formato!$P$9,I90&lt;=Formato!$P$9,J90&lt;=Formato!$Q$9,K90&lt;=Formato!$O$9),Formato!$N$9,IF(AND(G90&lt;=Formato!$P$10,H90&lt;=Formato!$P$10,I90&lt;=Formato!$P$10,J90&lt;=Formato!$Q$10,K90&lt;=Formato!$O$10),Formato!$N$10,Formato!$N$11)))))))))</f>
        <v>XXXS</v>
      </c>
      <c r="M90" s="57">
        <f>VLOOKUP(L90,'Tamaños FBR'!$B$3:$F$12,5,0)*F90</f>
        <v>0</v>
      </c>
    </row>
    <row r="91" spans="2:13" ht="14.25" customHeight="1" x14ac:dyDescent="0.25">
      <c r="B91" s="53">
        <f t="shared" si="2"/>
        <v>76</v>
      </c>
      <c r="C91" s="53"/>
      <c r="D91" s="53"/>
      <c r="E91" s="53"/>
      <c r="F91" s="53"/>
      <c r="G91" s="53"/>
      <c r="H91" s="53"/>
      <c r="I91" s="53"/>
      <c r="J91" s="48">
        <f t="shared" si="3"/>
        <v>0</v>
      </c>
      <c r="K91" s="69"/>
      <c r="L91" s="70" t="str">
        <f>IF(AND(G91&lt;=Formato!$P$2,H91&lt;=Formato!$P$2,I91&lt;=Formato!$P$2,J91&lt;=Formato!$Q$2,K91&lt;=Formato!$O$2),Formato!$N$2,IF(AND(G91&lt;=Formato!$P$3,H91&lt;=Formato!$P$3,I91&lt;=Formato!$P$3,J91&lt;=Formato!$Q$3,K91&lt;=Formato!$O$3),Formato!$N$3,IF(AND(G91&lt;=Formato!$P$4,H91&lt;=Formato!$P$4,I91&lt;=Formato!$P$4,J91&lt;=Formato!$Q$4,K91&lt;=Formato!$O$4),Formato!$N$4,IF(AND(G91&lt;=Formato!$P$5,H91&lt;=Formato!$P$5,I91&lt;=Formato!$P$5,J91&lt;=Formato!$Q$5,K91&lt;=Formato!$O$5),Formato!$N$5,IF(AND(G91&lt;=Formato!$P$6,H91&lt;=Formato!$P$6,I91&lt;=Formato!$P$6,J91&lt;=Formato!$Q$6,K91&lt;=Formato!$O$6),Formato!$N$6,IF(AND(G91&lt;=Formato!$P$7,H91&lt;=Formato!$P$7,I91&lt;=Formato!$P$7,J91&lt;=Formato!$Q$7,K91&lt;=Formato!$O$7),Formato!$N$7,IF(AND(G91&lt;=Formato!$P$8,H91&lt;=Formato!$P$8,I91&lt;=Formato!$P$8,J91&lt;=Formato!$Q$8,K91&lt;=Formato!$O$8),Formato!$N$8,IF(AND(G91&lt;=Formato!$P$9,H91&lt;=Formato!$P$9,I91&lt;=Formato!$P$9,J91&lt;=Formato!$Q$9,K91&lt;=Formato!$O$9),Formato!$N$9,IF(AND(G91&lt;=Formato!$P$10,H91&lt;=Formato!$P$10,I91&lt;=Formato!$P$10,J91&lt;=Formato!$Q$10,K91&lt;=Formato!$O$10),Formato!$N$10,Formato!$N$11)))))))))</f>
        <v>XXXS</v>
      </c>
      <c r="M91" s="57">
        <f>VLOOKUP(L91,'Tamaños FBR'!$B$3:$F$12,5,0)*F91</f>
        <v>0</v>
      </c>
    </row>
    <row r="92" spans="2:13" ht="14.25" customHeight="1" x14ac:dyDescent="0.25">
      <c r="B92" s="53">
        <f t="shared" si="2"/>
        <v>77</v>
      </c>
      <c r="C92" s="53"/>
      <c r="D92" s="53"/>
      <c r="E92" s="53"/>
      <c r="F92" s="53"/>
      <c r="G92" s="53"/>
      <c r="H92" s="53"/>
      <c r="I92" s="53"/>
      <c r="J92" s="48">
        <f t="shared" si="3"/>
        <v>0</v>
      </c>
      <c r="K92" s="69"/>
      <c r="L92" s="70" t="str">
        <f>IF(AND(G92&lt;=Formato!$P$2,H92&lt;=Formato!$P$2,I92&lt;=Formato!$P$2,J92&lt;=Formato!$Q$2,K92&lt;=Formato!$O$2),Formato!$N$2,IF(AND(G92&lt;=Formato!$P$3,H92&lt;=Formato!$P$3,I92&lt;=Formato!$P$3,J92&lt;=Formato!$Q$3,K92&lt;=Formato!$O$3),Formato!$N$3,IF(AND(G92&lt;=Formato!$P$4,H92&lt;=Formato!$P$4,I92&lt;=Formato!$P$4,J92&lt;=Formato!$Q$4,K92&lt;=Formato!$O$4),Formato!$N$4,IF(AND(G92&lt;=Formato!$P$5,H92&lt;=Formato!$P$5,I92&lt;=Formato!$P$5,J92&lt;=Formato!$Q$5,K92&lt;=Formato!$O$5),Formato!$N$5,IF(AND(G92&lt;=Formato!$P$6,H92&lt;=Formato!$P$6,I92&lt;=Formato!$P$6,J92&lt;=Formato!$Q$6,K92&lt;=Formato!$O$6),Formato!$N$6,IF(AND(G92&lt;=Formato!$P$7,H92&lt;=Formato!$P$7,I92&lt;=Formato!$P$7,J92&lt;=Formato!$Q$7,K92&lt;=Formato!$O$7),Formato!$N$7,IF(AND(G92&lt;=Formato!$P$8,H92&lt;=Formato!$P$8,I92&lt;=Formato!$P$8,J92&lt;=Formato!$Q$8,K92&lt;=Formato!$O$8),Formato!$N$8,IF(AND(G92&lt;=Formato!$P$9,H92&lt;=Formato!$P$9,I92&lt;=Formato!$P$9,J92&lt;=Formato!$Q$9,K92&lt;=Formato!$O$9),Formato!$N$9,IF(AND(G92&lt;=Formato!$P$10,H92&lt;=Formato!$P$10,I92&lt;=Formato!$P$10,J92&lt;=Formato!$Q$10,K92&lt;=Formato!$O$10),Formato!$N$10,Formato!$N$11)))))))))</f>
        <v>XXXS</v>
      </c>
      <c r="M92" s="57">
        <f>VLOOKUP(L92,'Tamaños FBR'!$B$3:$F$12,5,0)*F92</f>
        <v>0</v>
      </c>
    </row>
    <row r="93" spans="2:13" ht="14.25" customHeight="1" x14ac:dyDescent="0.25">
      <c r="B93" s="53">
        <f t="shared" si="2"/>
        <v>78</v>
      </c>
      <c r="C93" s="53"/>
      <c r="D93" s="53"/>
      <c r="E93" s="53"/>
      <c r="F93" s="53"/>
      <c r="G93" s="53"/>
      <c r="H93" s="53"/>
      <c r="I93" s="53"/>
      <c r="J93" s="48">
        <f t="shared" si="3"/>
        <v>0</v>
      </c>
      <c r="K93" s="69"/>
      <c r="L93" s="70" t="str">
        <f>IF(AND(G93&lt;=Formato!$P$2,H93&lt;=Formato!$P$2,I93&lt;=Formato!$P$2,J93&lt;=Formato!$Q$2,K93&lt;=Formato!$O$2),Formato!$N$2,IF(AND(G93&lt;=Formato!$P$3,H93&lt;=Formato!$P$3,I93&lt;=Formato!$P$3,J93&lt;=Formato!$Q$3,K93&lt;=Formato!$O$3),Formato!$N$3,IF(AND(G93&lt;=Formato!$P$4,H93&lt;=Formato!$P$4,I93&lt;=Formato!$P$4,J93&lt;=Formato!$Q$4,K93&lt;=Formato!$O$4),Formato!$N$4,IF(AND(G93&lt;=Formato!$P$5,H93&lt;=Formato!$P$5,I93&lt;=Formato!$P$5,J93&lt;=Formato!$Q$5,K93&lt;=Formato!$O$5),Formato!$N$5,IF(AND(G93&lt;=Formato!$P$6,H93&lt;=Formato!$P$6,I93&lt;=Formato!$P$6,J93&lt;=Formato!$Q$6,K93&lt;=Formato!$O$6),Formato!$N$6,IF(AND(G93&lt;=Formato!$P$7,H93&lt;=Formato!$P$7,I93&lt;=Formato!$P$7,J93&lt;=Formato!$Q$7,K93&lt;=Formato!$O$7),Formato!$N$7,IF(AND(G93&lt;=Formato!$P$8,H93&lt;=Formato!$P$8,I93&lt;=Formato!$P$8,J93&lt;=Formato!$Q$8,K93&lt;=Formato!$O$8),Formato!$N$8,IF(AND(G93&lt;=Formato!$P$9,H93&lt;=Formato!$P$9,I93&lt;=Formato!$P$9,J93&lt;=Formato!$Q$9,K93&lt;=Formato!$O$9),Formato!$N$9,IF(AND(G93&lt;=Formato!$P$10,H93&lt;=Formato!$P$10,I93&lt;=Formato!$P$10,J93&lt;=Formato!$Q$10,K93&lt;=Formato!$O$10),Formato!$N$10,Formato!$N$11)))))))))</f>
        <v>XXXS</v>
      </c>
      <c r="M93" s="57">
        <f>VLOOKUP(L93,'Tamaños FBR'!$B$3:$F$12,5,0)*F93</f>
        <v>0</v>
      </c>
    </row>
    <row r="94" spans="2:13" ht="14.25" customHeight="1" x14ac:dyDescent="0.25">
      <c r="B94" s="53">
        <f t="shared" si="2"/>
        <v>79</v>
      </c>
      <c r="C94" s="53"/>
      <c r="D94" s="53"/>
      <c r="E94" s="53"/>
      <c r="F94" s="53"/>
      <c r="G94" s="53"/>
      <c r="H94" s="53"/>
      <c r="I94" s="53"/>
      <c r="J94" s="48">
        <f t="shared" si="3"/>
        <v>0</v>
      </c>
      <c r="K94" s="69"/>
      <c r="L94" s="70" t="str">
        <f>IF(AND(G94&lt;=Formato!$P$2,H94&lt;=Formato!$P$2,I94&lt;=Formato!$P$2,J94&lt;=Formato!$Q$2,K94&lt;=Formato!$O$2),Formato!$N$2,IF(AND(G94&lt;=Formato!$P$3,H94&lt;=Formato!$P$3,I94&lt;=Formato!$P$3,J94&lt;=Formato!$Q$3,K94&lt;=Formato!$O$3),Formato!$N$3,IF(AND(G94&lt;=Formato!$P$4,H94&lt;=Formato!$P$4,I94&lt;=Formato!$P$4,J94&lt;=Formato!$Q$4,K94&lt;=Formato!$O$4),Formato!$N$4,IF(AND(G94&lt;=Formato!$P$5,H94&lt;=Formato!$P$5,I94&lt;=Formato!$P$5,J94&lt;=Formato!$Q$5,K94&lt;=Formato!$O$5),Formato!$N$5,IF(AND(G94&lt;=Formato!$P$6,H94&lt;=Formato!$P$6,I94&lt;=Formato!$P$6,J94&lt;=Formato!$Q$6,K94&lt;=Formato!$O$6),Formato!$N$6,IF(AND(G94&lt;=Formato!$P$7,H94&lt;=Formato!$P$7,I94&lt;=Formato!$P$7,J94&lt;=Formato!$Q$7,K94&lt;=Formato!$O$7),Formato!$N$7,IF(AND(G94&lt;=Formato!$P$8,H94&lt;=Formato!$P$8,I94&lt;=Formato!$P$8,J94&lt;=Formato!$Q$8,K94&lt;=Formato!$O$8),Formato!$N$8,IF(AND(G94&lt;=Formato!$P$9,H94&lt;=Formato!$P$9,I94&lt;=Formato!$P$9,J94&lt;=Formato!$Q$9,K94&lt;=Formato!$O$9),Formato!$N$9,IF(AND(G94&lt;=Formato!$P$10,H94&lt;=Formato!$P$10,I94&lt;=Formato!$P$10,J94&lt;=Formato!$Q$10,K94&lt;=Formato!$O$10),Formato!$N$10,Formato!$N$11)))))))))</f>
        <v>XXXS</v>
      </c>
      <c r="M94" s="57">
        <f>VLOOKUP(L94,'Tamaños FBR'!$B$3:$F$12,5,0)*F94</f>
        <v>0</v>
      </c>
    </row>
    <row r="95" spans="2:13" ht="14.25" customHeight="1" x14ac:dyDescent="0.25">
      <c r="B95" s="53">
        <f t="shared" si="2"/>
        <v>80</v>
      </c>
      <c r="C95" s="53"/>
      <c r="D95" s="53"/>
      <c r="E95" s="53"/>
      <c r="F95" s="53"/>
      <c r="G95" s="53"/>
      <c r="H95" s="53"/>
      <c r="I95" s="53"/>
      <c r="J95" s="48">
        <f t="shared" si="3"/>
        <v>0</v>
      </c>
      <c r="K95" s="69"/>
      <c r="L95" s="70" t="str">
        <f>IF(AND(G95&lt;=Formato!$P$2,H95&lt;=Formato!$P$2,I95&lt;=Formato!$P$2,J95&lt;=Formato!$Q$2,K95&lt;=Formato!$O$2),Formato!$N$2,IF(AND(G95&lt;=Formato!$P$3,H95&lt;=Formato!$P$3,I95&lt;=Formato!$P$3,J95&lt;=Formato!$Q$3,K95&lt;=Formato!$O$3),Formato!$N$3,IF(AND(G95&lt;=Formato!$P$4,H95&lt;=Formato!$P$4,I95&lt;=Formato!$P$4,J95&lt;=Formato!$Q$4,K95&lt;=Formato!$O$4),Formato!$N$4,IF(AND(G95&lt;=Formato!$P$5,H95&lt;=Formato!$P$5,I95&lt;=Formato!$P$5,J95&lt;=Formato!$Q$5,K95&lt;=Formato!$O$5),Formato!$N$5,IF(AND(G95&lt;=Formato!$P$6,H95&lt;=Formato!$P$6,I95&lt;=Formato!$P$6,J95&lt;=Formato!$Q$6,K95&lt;=Formato!$O$6),Formato!$N$6,IF(AND(G95&lt;=Formato!$P$7,H95&lt;=Formato!$P$7,I95&lt;=Formato!$P$7,J95&lt;=Formato!$Q$7,K95&lt;=Formato!$O$7),Formato!$N$7,IF(AND(G95&lt;=Formato!$P$8,H95&lt;=Formato!$P$8,I95&lt;=Formato!$P$8,J95&lt;=Formato!$Q$8,K95&lt;=Formato!$O$8),Formato!$N$8,IF(AND(G95&lt;=Formato!$P$9,H95&lt;=Formato!$P$9,I95&lt;=Formato!$P$9,J95&lt;=Formato!$Q$9,K95&lt;=Formato!$O$9),Formato!$N$9,IF(AND(G95&lt;=Formato!$P$10,H95&lt;=Formato!$P$10,I95&lt;=Formato!$P$10,J95&lt;=Formato!$Q$10,K95&lt;=Formato!$O$10),Formato!$N$10,Formato!$N$11)))))))))</f>
        <v>XXXS</v>
      </c>
      <c r="M95" s="57">
        <f>VLOOKUP(L95,'Tamaños FBR'!$B$3:$F$12,5,0)*F95</f>
        <v>0</v>
      </c>
    </row>
    <row r="96" spans="2:13" ht="14.25" customHeight="1" x14ac:dyDescent="0.25">
      <c r="B96" s="53">
        <f t="shared" si="2"/>
        <v>81</v>
      </c>
      <c r="C96" s="53"/>
      <c r="D96" s="53"/>
      <c r="E96" s="53"/>
      <c r="F96" s="53"/>
      <c r="G96" s="53"/>
      <c r="H96" s="53"/>
      <c r="I96" s="53"/>
      <c r="J96" s="48">
        <f t="shared" si="3"/>
        <v>0</v>
      </c>
      <c r="K96" s="69"/>
      <c r="L96" s="70" t="str">
        <f>IF(AND(G96&lt;=Formato!$P$2,H96&lt;=Formato!$P$2,I96&lt;=Formato!$P$2,J96&lt;=Formato!$Q$2,K96&lt;=Formato!$O$2),Formato!$N$2,IF(AND(G96&lt;=Formato!$P$3,H96&lt;=Formato!$P$3,I96&lt;=Formato!$P$3,J96&lt;=Formato!$Q$3,K96&lt;=Formato!$O$3),Formato!$N$3,IF(AND(G96&lt;=Formato!$P$4,H96&lt;=Formato!$P$4,I96&lt;=Formato!$P$4,J96&lt;=Formato!$Q$4,K96&lt;=Formato!$O$4),Formato!$N$4,IF(AND(G96&lt;=Formato!$P$5,H96&lt;=Formato!$P$5,I96&lt;=Formato!$P$5,J96&lt;=Formato!$Q$5,K96&lt;=Formato!$O$5),Formato!$N$5,IF(AND(G96&lt;=Formato!$P$6,H96&lt;=Formato!$P$6,I96&lt;=Formato!$P$6,J96&lt;=Formato!$Q$6,K96&lt;=Formato!$O$6),Formato!$N$6,IF(AND(G96&lt;=Formato!$P$7,H96&lt;=Formato!$P$7,I96&lt;=Formato!$P$7,J96&lt;=Formato!$Q$7,K96&lt;=Formato!$O$7),Formato!$N$7,IF(AND(G96&lt;=Formato!$P$8,H96&lt;=Formato!$P$8,I96&lt;=Formato!$P$8,J96&lt;=Formato!$Q$8,K96&lt;=Formato!$O$8),Formato!$N$8,IF(AND(G96&lt;=Formato!$P$9,H96&lt;=Formato!$P$9,I96&lt;=Formato!$P$9,J96&lt;=Formato!$Q$9,K96&lt;=Formato!$O$9),Formato!$N$9,IF(AND(G96&lt;=Formato!$P$10,H96&lt;=Formato!$P$10,I96&lt;=Formato!$P$10,J96&lt;=Formato!$Q$10,K96&lt;=Formato!$O$10),Formato!$N$10,Formato!$N$11)))))))))</f>
        <v>XXXS</v>
      </c>
      <c r="M96" s="57">
        <f>VLOOKUP(L96,'Tamaños FBR'!$B$3:$F$12,5,0)*F96</f>
        <v>0</v>
      </c>
    </row>
    <row r="97" spans="2:13" ht="14.25" customHeight="1" x14ac:dyDescent="0.25">
      <c r="B97" s="53">
        <f t="shared" si="2"/>
        <v>82</v>
      </c>
      <c r="C97" s="53"/>
      <c r="D97" s="53"/>
      <c r="E97" s="53"/>
      <c r="F97" s="53"/>
      <c r="G97" s="53"/>
      <c r="H97" s="53"/>
      <c r="I97" s="53"/>
      <c r="J97" s="48">
        <f t="shared" si="3"/>
        <v>0</v>
      </c>
      <c r="K97" s="69"/>
      <c r="L97" s="70" t="str">
        <f>IF(AND(G97&lt;=Formato!$P$2,H97&lt;=Formato!$P$2,I97&lt;=Formato!$P$2,J97&lt;=Formato!$Q$2,K97&lt;=Formato!$O$2),Formato!$N$2,IF(AND(G97&lt;=Formato!$P$3,H97&lt;=Formato!$P$3,I97&lt;=Formato!$P$3,J97&lt;=Formato!$Q$3,K97&lt;=Formato!$O$3),Formato!$N$3,IF(AND(G97&lt;=Formato!$P$4,H97&lt;=Formato!$P$4,I97&lt;=Formato!$P$4,J97&lt;=Formato!$Q$4,K97&lt;=Formato!$O$4),Formato!$N$4,IF(AND(G97&lt;=Formato!$P$5,H97&lt;=Formato!$P$5,I97&lt;=Formato!$P$5,J97&lt;=Formato!$Q$5,K97&lt;=Formato!$O$5),Formato!$N$5,IF(AND(G97&lt;=Formato!$P$6,H97&lt;=Formato!$P$6,I97&lt;=Formato!$P$6,J97&lt;=Formato!$Q$6,K97&lt;=Formato!$O$6),Formato!$N$6,IF(AND(G97&lt;=Formato!$P$7,H97&lt;=Formato!$P$7,I97&lt;=Formato!$P$7,J97&lt;=Formato!$Q$7,K97&lt;=Formato!$O$7),Formato!$N$7,IF(AND(G97&lt;=Formato!$P$8,H97&lt;=Formato!$P$8,I97&lt;=Formato!$P$8,J97&lt;=Formato!$Q$8,K97&lt;=Formato!$O$8),Formato!$N$8,IF(AND(G97&lt;=Formato!$P$9,H97&lt;=Formato!$P$9,I97&lt;=Formato!$P$9,J97&lt;=Formato!$Q$9,K97&lt;=Formato!$O$9),Formato!$N$9,IF(AND(G97&lt;=Formato!$P$10,H97&lt;=Formato!$P$10,I97&lt;=Formato!$P$10,J97&lt;=Formato!$Q$10,K97&lt;=Formato!$O$10),Formato!$N$10,Formato!$N$11)))))))))</f>
        <v>XXXS</v>
      </c>
      <c r="M97" s="57">
        <f>VLOOKUP(L97,'Tamaños FBR'!$B$3:$F$12,5,0)*F97</f>
        <v>0</v>
      </c>
    </row>
    <row r="98" spans="2:13" ht="14.25" customHeight="1" x14ac:dyDescent="0.25">
      <c r="B98" s="53">
        <f t="shared" si="2"/>
        <v>83</v>
      </c>
      <c r="C98" s="53"/>
      <c r="D98" s="53"/>
      <c r="E98" s="53"/>
      <c r="F98" s="53"/>
      <c r="G98" s="53"/>
      <c r="H98" s="53"/>
      <c r="I98" s="53"/>
      <c r="J98" s="48">
        <f t="shared" si="3"/>
        <v>0</v>
      </c>
      <c r="K98" s="69"/>
      <c r="L98" s="70" t="str">
        <f>IF(AND(G98&lt;=Formato!$P$2,H98&lt;=Formato!$P$2,I98&lt;=Formato!$P$2,J98&lt;=Formato!$Q$2,K98&lt;=Formato!$O$2),Formato!$N$2,IF(AND(G98&lt;=Formato!$P$3,H98&lt;=Formato!$P$3,I98&lt;=Formato!$P$3,J98&lt;=Formato!$Q$3,K98&lt;=Formato!$O$3),Formato!$N$3,IF(AND(G98&lt;=Formato!$P$4,H98&lt;=Formato!$P$4,I98&lt;=Formato!$P$4,J98&lt;=Formato!$Q$4,K98&lt;=Formato!$O$4),Formato!$N$4,IF(AND(G98&lt;=Formato!$P$5,H98&lt;=Formato!$P$5,I98&lt;=Formato!$P$5,J98&lt;=Formato!$Q$5,K98&lt;=Formato!$O$5),Formato!$N$5,IF(AND(G98&lt;=Formato!$P$6,H98&lt;=Formato!$P$6,I98&lt;=Formato!$P$6,J98&lt;=Formato!$Q$6,K98&lt;=Formato!$O$6),Formato!$N$6,IF(AND(G98&lt;=Formato!$P$7,H98&lt;=Formato!$P$7,I98&lt;=Formato!$P$7,J98&lt;=Formato!$Q$7,K98&lt;=Formato!$O$7),Formato!$N$7,IF(AND(G98&lt;=Formato!$P$8,H98&lt;=Formato!$P$8,I98&lt;=Formato!$P$8,J98&lt;=Formato!$Q$8,K98&lt;=Formato!$O$8),Formato!$N$8,IF(AND(G98&lt;=Formato!$P$9,H98&lt;=Formato!$P$9,I98&lt;=Formato!$P$9,J98&lt;=Formato!$Q$9,K98&lt;=Formato!$O$9),Formato!$N$9,IF(AND(G98&lt;=Formato!$P$10,H98&lt;=Formato!$P$10,I98&lt;=Formato!$P$10,J98&lt;=Formato!$Q$10,K98&lt;=Formato!$O$10),Formato!$N$10,Formato!$N$11)))))))))</f>
        <v>XXXS</v>
      </c>
      <c r="M98" s="57">
        <f>VLOOKUP(L98,'Tamaños FBR'!$B$3:$F$12,5,0)*F98</f>
        <v>0</v>
      </c>
    </row>
    <row r="99" spans="2:13" ht="14.25" customHeight="1" x14ac:dyDescent="0.25">
      <c r="B99" s="53">
        <f t="shared" si="2"/>
        <v>84</v>
      </c>
      <c r="C99" s="53"/>
      <c r="D99" s="53"/>
      <c r="E99" s="53"/>
      <c r="F99" s="53"/>
      <c r="G99" s="53"/>
      <c r="H99" s="53"/>
      <c r="I99" s="53"/>
      <c r="J99" s="48">
        <f t="shared" si="3"/>
        <v>0</v>
      </c>
      <c r="K99" s="69"/>
      <c r="L99" s="70" t="str">
        <f>IF(AND(G99&lt;=Formato!$P$2,H99&lt;=Formato!$P$2,I99&lt;=Formato!$P$2,J99&lt;=Formato!$Q$2,K99&lt;=Formato!$O$2),Formato!$N$2,IF(AND(G99&lt;=Formato!$P$3,H99&lt;=Formato!$P$3,I99&lt;=Formato!$P$3,J99&lt;=Formato!$Q$3,K99&lt;=Formato!$O$3),Formato!$N$3,IF(AND(G99&lt;=Formato!$P$4,H99&lt;=Formato!$P$4,I99&lt;=Formato!$P$4,J99&lt;=Formato!$Q$4,K99&lt;=Formato!$O$4),Formato!$N$4,IF(AND(G99&lt;=Formato!$P$5,H99&lt;=Formato!$P$5,I99&lt;=Formato!$P$5,J99&lt;=Formato!$Q$5,K99&lt;=Formato!$O$5),Formato!$N$5,IF(AND(G99&lt;=Formato!$P$6,H99&lt;=Formato!$P$6,I99&lt;=Formato!$P$6,J99&lt;=Formato!$Q$6,K99&lt;=Formato!$O$6),Formato!$N$6,IF(AND(G99&lt;=Formato!$P$7,H99&lt;=Formato!$P$7,I99&lt;=Formato!$P$7,J99&lt;=Formato!$Q$7,K99&lt;=Formato!$O$7),Formato!$N$7,IF(AND(G99&lt;=Formato!$P$8,H99&lt;=Formato!$P$8,I99&lt;=Formato!$P$8,J99&lt;=Formato!$Q$8,K99&lt;=Formato!$O$8),Formato!$N$8,IF(AND(G99&lt;=Formato!$P$9,H99&lt;=Formato!$P$9,I99&lt;=Formato!$P$9,J99&lt;=Formato!$Q$9,K99&lt;=Formato!$O$9),Formato!$N$9,IF(AND(G99&lt;=Formato!$P$10,H99&lt;=Formato!$P$10,I99&lt;=Formato!$P$10,J99&lt;=Formato!$Q$10,K99&lt;=Formato!$O$10),Formato!$N$10,Formato!$N$11)))))))))</f>
        <v>XXXS</v>
      </c>
      <c r="M99" s="57">
        <f>VLOOKUP(L99,'Tamaños FBR'!$B$3:$F$12,5,0)*F99</f>
        <v>0</v>
      </c>
    </row>
    <row r="100" spans="2:13" ht="14.25" customHeight="1" x14ac:dyDescent="0.25">
      <c r="B100" s="53">
        <f t="shared" si="2"/>
        <v>85</v>
      </c>
      <c r="C100" s="53"/>
      <c r="D100" s="53"/>
      <c r="E100" s="53"/>
      <c r="F100" s="53"/>
      <c r="G100" s="53"/>
      <c r="H100" s="53"/>
      <c r="I100" s="53"/>
      <c r="J100" s="48">
        <f t="shared" si="3"/>
        <v>0</v>
      </c>
      <c r="K100" s="69"/>
      <c r="L100" s="70" t="str">
        <f>IF(AND(G100&lt;=Formato!$P$2,H100&lt;=Formato!$P$2,I100&lt;=Formato!$P$2,J100&lt;=Formato!$Q$2,K100&lt;=Formato!$O$2),Formato!$N$2,IF(AND(G100&lt;=Formato!$P$3,H100&lt;=Formato!$P$3,I100&lt;=Formato!$P$3,J100&lt;=Formato!$Q$3,K100&lt;=Formato!$O$3),Formato!$N$3,IF(AND(G100&lt;=Formato!$P$4,H100&lt;=Formato!$P$4,I100&lt;=Formato!$P$4,J100&lt;=Formato!$Q$4,K100&lt;=Formato!$O$4),Formato!$N$4,IF(AND(G100&lt;=Formato!$P$5,H100&lt;=Formato!$P$5,I100&lt;=Formato!$P$5,J100&lt;=Formato!$Q$5,K100&lt;=Formato!$O$5),Formato!$N$5,IF(AND(G100&lt;=Formato!$P$6,H100&lt;=Formato!$P$6,I100&lt;=Formato!$P$6,J100&lt;=Formato!$Q$6,K100&lt;=Formato!$O$6),Formato!$N$6,IF(AND(G100&lt;=Formato!$P$7,H100&lt;=Formato!$P$7,I100&lt;=Formato!$P$7,J100&lt;=Formato!$Q$7,K100&lt;=Formato!$O$7),Formato!$N$7,IF(AND(G100&lt;=Formato!$P$8,H100&lt;=Formato!$P$8,I100&lt;=Formato!$P$8,J100&lt;=Formato!$Q$8,K100&lt;=Formato!$O$8),Formato!$N$8,IF(AND(G100&lt;=Formato!$P$9,H100&lt;=Formato!$P$9,I100&lt;=Formato!$P$9,J100&lt;=Formato!$Q$9,K100&lt;=Formato!$O$9),Formato!$N$9,IF(AND(G100&lt;=Formato!$P$10,H100&lt;=Formato!$P$10,I100&lt;=Formato!$P$10,J100&lt;=Formato!$Q$10,K100&lt;=Formato!$O$10),Formato!$N$10,Formato!$N$11)))))))))</f>
        <v>XXXS</v>
      </c>
      <c r="M100" s="57">
        <f>VLOOKUP(L100,'Tamaños FBR'!$B$3:$F$12,5,0)*F100</f>
        <v>0</v>
      </c>
    </row>
    <row r="101" spans="2:13" ht="14.25" customHeight="1" x14ac:dyDescent="0.25">
      <c r="B101" s="53">
        <f t="shared" si="2"/>
        <v>86</v>
      </c>
      <c r="C101" s="53"/>
      <c r="D101" s="53"/>
      <c r="E101" s="53"/>
      <c r="F101" s="53"/>
      <c r="G101" s="53"/>
      <c r="H101" s="53"/>
      <c r="I101" s="53"/>
      <c r="J101" s="48">
        <f t="shared" si="3"/>
        <v>0</v>
      </c>
      <c r="K101" s="69"/>
      <c r="L101" s="70" t="str">
        <f>IF(AND(G101&lt;=Formato!$P$2,H101&lt;=Formato!$P$2,I101&lt;=Formato!$P$2,J101&lt;=Formato!$Q$2,K101&lt;=Formato!$O$2),Formato!$N$2,IF(AND(G101&lt;=Formato!$P$3,H101&lt;=Formato!$P$3,I101&lt;=Formato!$P$3,J101&lt;=Formato!$Q$3,K101&lt;=Formato!$O$3),Formato!$N$3,IF(AND(G101&lt;=Formato!$P$4,H101&lt;=Formato!$P$4,I101&lt;=Formato!$P$4,J101&lt;=Formato!$Q$4,K101&lt;=Formato!$O$4),Formato!$N$4,IF(AND(G101&lt;=Formato!$P$5,H101&lt;=Formato!$P$5,I101&lt;=Formato!$P$5,J101&lt;=Formato!$Q$5,K101&lt;=Formato!$O$5),Formato!$N$5,IF(AND(G101&lt;=Formato!$P$6,H101&lt;=Formato!$P$6,I101&lt;=Formato!$P$6,J101&lt;=Formato!$Q$6,K101&lt;=Formato!$O$6),Formato!$N$6,IF(AND(G101&lt;=Formato!$P$7,H101&lt;=Formato!$P$7,I101&lt;=Formato!$P$7,J101&lt;=Formato!$Q$7,K101&lt;=Formato!$O$7),Formato!$N$7,IF(AND(G101&lt;=Formato!$P$8,H101&lt;=Formato!$P$8,I101&lt;=Formato!$P$8,J101&lt;=Formato!$Q$8,K101&lt;=Formato!$O$8),Formato!$N$8,IF(AND(G101&lt;=Formato!$P$9,H101&lt;=Formato!$P$9,I101&lt;=Formato!$P$9,J101&lt;=Formato!$Q$9,K101&lt;=Formato!$O$9),Formato!$N$9,IF(AND(G101&lt;=Formato!$P$10,H101&lt;=Formato!$P$10,I101&lt;=Formato!$P$10,J101&lt;=Formato!$Q$10,K101&lt;=Formato!$O$10),Formato!$N$10,Formato!$N$11)))))))))</f>
        <v>XXXS</v>
      </c>
      <c r="M101" s="57">
        <f>VLOOKUP(L101,'Tamaños FBR'!$B$3:$F$12,5,0)*F101</f>
        <v>0</v>
      </c>
    </row>
    <row r="102" spans="2:13" ht="14.25" customHeight="1" x14ac:dyDescent="0.25">
      <c r="B102" s="53">
        <f t="shared" si="2"/>
        <v>87</v>
      </c>
      <c r="C102" s="53"/>
      <c r="D102" s="53"/>
      <c r="E102" s="53"/>
      <c r="F102" s="53"/>
      <c r="G102" s="53"/>
      <c r="H102" s="53"/>
      <c r="I102" s="53"/>
      <c r="J102" s="48">
        <f t="shared" si="3"/>
        <v>0</v>
      </c>
      <c r="K102" s="69"/>
      <c r="L102" s="70" t="str">
        <f>IF(AND(G102&lt;=Formato!$P$2,H102&lt;=Formato!$P$2,I102&lt;=Formato!$P$2,J102&lt;=Formato!$Q$2,K102&lt;=Formato!$O$2),Formato!$N$2,IF(AND(G102&lt;=Formato!$P$3,H102&lt;=Formato!$P$3,I102&lt;=Formato!$P$3,J102&lt;=Formato!$Q$3,K102&lt;=Formato!$O$3),Formato!$N$3,IF(AND(G102&lt;=Formato!$P$4,H102&lt;=Formato!$P$4,I102&lt;=Formato!$P$4,J102&lt;=Formato!$Q$4,K102&lt;=Formato!$O$4),Formato!$N$4,IF(AND(G102&lt;=Formato!$P$5,H102&lt;=Formato!$P$5,I102&lt;=Formato!$P$5,J102&lt;=Formato!$Q$5,K102&lt;=Formato!$O$5),Formato!$N$5,IF(AND(G102&lt;=Formato!$P$6,H102&lt;=Formato!$P$6,I102&lt;=Formato!$P$6,J102&lt;=Formato!$Q$6,K102&lt;=Formato!$O$6),Formato!$N$6,IF(AND(G102&lt;=Formato!$P$7,H102&lt;=Formato!$P$7,I102&lt;=Formato!$P$7,J102&lt;=Formato!$Q$7,K102&lt;=Formato!$O$7),Formato!$N$7,IF(AND(G102&lt;=Formato!$P$8,H102&lt;=Formato!$P$8,I102&lt;=Formato!$P$8,J102&lt;=Formato!$Q$8,K102&lt;=Formato!$O$8),Formato!$N$8,IF(AND(G102&lt;=Formato!$P$9,H102&lt;=Formato!$P$9,I102&lt;=Formato!$P$9,J102&lt;=Formato!$Q$9,K102&lt;=Formato!$O$9),Formato!$N$9,IF(AND(G102&lt;=Formato!$P$10,H102&lt;=Formato!$P$10,I102&lt;=Formato!$P$10,J102&lt;=Formato!$Q$10,K102&lt;=Formato!$O$10),Formato!$N$10,Formato!$N$11)))))))))</f>
        <v>XXXS</v>
      </c>
      <c r="M102" s="57">
        <f>VLOOKUP(L102,'Tamaños FBR'!$B$3:$F$12,5,0)*F102</f>
        <v>0</v>
      </c>
    </row>
    <row r="103" spans="2:13" ht="14.25" customHeight="1" x14ac:dyDescent="0.25">
      <c r="B103" s="53">
        <f t="shared" si="2"/>
        <v>88</v>
      </c>
      <c r="C103" s="53"/>
      <c r="D103" s="53"/>
      <c r="E103" s="53"/>
      <c r="F103" s="53"/>
      <c r="G103" s="53"/>
      <c r="H103" s="53"/>
      <c r="I103" s="53"/>
      <c r="J103" s="48">
        <f t="shared" si="3"/>
        <v>0</v>
      </c>
      <c r="K103" s="69"/>
      <c r="L103" s="70" t="str">
        <f>IF(AND(G103&lt;=Formato!$P$2,H103&lt;=Formato!$P$2,I103&lt;=Formato!$P$2,J103&lt;=Formato!$Q$2,K103&lt;=Formato!$O$2),Formato!$N$2,IF(AND(G103&lt;=Formato!$P$3,H103&lt;=Formato!$P$3,I103&lt;=Formato!$P$3,J103&lt;=Formato!$Q$3,K103&lt;=Formato!$O$3),Formato!$N$3,IF(AND(G103&lt;=Formato!$P$4,H103&lt;=Formato!$P$4,I103&lt;=Formato!$P$4,J103&lt;=Formato!$Q$4,K103&lt;=Formato!$O$4),Formato!$N$4,IF(AND(G103&lt;=Formato!$P$5,H103&lt;=Formato!$P$5,I103&lt;=Formato!$P$5,J103&lt;=Formato!$Q$5,K103&lt;=Formato!$O$5),Formato!$N$5,IF(AND(G103&lt;=Formato!$P$6,H103&lt;=Formato!$P$6,I103&lt;=Formato!$P$6,J103&lt;=Formato!$Q$6,K103&lt;=Formato!$O$6),Formato!$N$6,IF(AND(G103&lt;=Formato!$P$7,H103&lt;=Formato!$P$7,I103&lt;=Formato!$P$7,J103&lt;=Formato!$Q$7,K103&lt;=Formato!$O$7),Formato!$N$7,IF(AND(G103&lt;=Formato!$P$8,H103&lt;=Formato!$P$8,I103&lt;=Formato!$P$8,J103&lt;=Formato!$Q$8,K103&lt;=Formato!$O$8),Formato!$N$8,IF(AND(G103&lt;=Formato!$P$9,H103&lt;=Formato!$P$9,I103&lt;=Formato!$P$9,J103&lt;=Formato!$Q$9,K103&lt;=Formato!$O$9),Formato!$N$9,IF(AND(G103&lt;=Formato!$P$10,H103&lt;=Formato!$P$10,I103&lt;=Formato!$P$10,J103&lt;=Formato!$Q$10,K103&lt;=Formato!$O$10),Formato!$N$10,Formato!$N$11)))))))))</f>
        <v>XXXS</v>
      </c>
      <c r="M103" s="57">
        <f>VLOOKUP(L103,'Tamaños FBR'!$B$3:$F$12,5,0)*F103</f>
        <v>0</v>
      </c>
    </row>
    <row r="104" spans="2:13" ht="14.25" customHeight="1" x14ac:dyDescent="0.25">
      <c r="B104" s="53">
        <f t="shared" si="2"/>
        <v>89</v>
      </c>
      <c r="C104" s="53"/>
      <c r="D104" s="53"/>
      <c r="E104" s="53"/>
      <c r="F104" s="53"/>
      <c r="G104" s="53"/>
      <c r="H104" s="53"/>
      <c r="I104" s="53"/>
      <c r="J104" s="48">
        <f t="shared" si="3"/>
        <v>0</v>
      </c>
      <c r="K104" s="69"/>
      <c r="L104" s="70" t="str">
        <f>IF(AND(G104&lt;=Formato!$P$2,H104&lt;=Formato!$P$2,I104&lt;=Formato!$P$2,J104&lt;=Formato!$Q$2,K104&lt;=Formato!$O$2),Formato!$N$2,IF(AND(G104&lt;=Formato!$P$3,H104&lt;=Formato!$P$3,I104&lt;=Formato!$P$3,J104&lt;=Formato!$Q$3,K104&lt;=Formato!$O$3),Formato!$N$3,IF(AND(G104&lt;=Formato!$P$4,H104&lt;=Formato!$P$4,I104&lt;=Formato!$P$4,J104&lt;=Formato!$Q$4,K104&lt;=Formato!$O$4),Formato!$N$4,IF(AND(G104&lt;=Formato!$P$5,H104&lt;=Formato!$P$5,I104&lt;=Formato!$P$5,J104&lt;=Formato!$Q$5,K104&lt;=Formato!$O$5),Formato!$N$5,IF(AND(G104&lt;=Formato!$P$6,H104&lt;=Formato!$P$6,I104&lt;=Formato!$P$6,J104&lt;=Formato!$Q$6,K104&lt;=Formato!$O$6),Formato!$N$6,IF(AND(G104&lt;=Formato!$P$7,H104&lt;=Formato!$P$7,I104&lt;=Formato!$P$7,J104&lt;=Formato!$Q$7,K104&lt;=Formato!$O$7),Formato!$N$7,IF(AND(G104&lt;=Formato!$P$8,H104&lt;=Formato!$P$8,I104&lt;=Formato!$P$8,J104&lt;=Formato!$Q$8,K104&lt;=Formato!$O$8),Formato!$N$8,IF(AND(G104&lt;=Formato!$P$9,H104&lt;=Formato!$P$9,I104&lt;=Formato!$P$9,J104&lt;=Formato!$Q$9,K104&lt;=Formato!$O$9),Formato!$N$9,IF(AND(G104&lt;=Formato!$P$10,H104&lt;=Formato!$P$10,I104&lt;=Formato!$P$10,J104&lt;=Formato!$Q$10,K104&lt;=Formato!$O$10),Formato!$N$10,Formato!$N$11)))))))))</f>
        <v>XXXS</v>
      </c>
      <c r="M104" s="57">
        <f>VLOOKUP(L104,'Tamaños FBR'!$B$3:$F$12,5,0)*F104</f>
        <v>0</v>
      </c>
    </row>
    <row r="105" spans="2:13" ht="14.25" customHeight="1" x14ac:dyDescent="0.25">
      <c r="B105" s="53">
        <f t="shared" si="2"/>
        <v>90</v>
      </c>
      <c r="C105" s="53"/>
      <c r="D105" s="53"/>
      <c r="E105" s="53"/>
      <c r="F105" s="53"/>
      <c r="G105" s="53"/>
      <c r="H105" s="53"/>
      <c r="I105" s="53"/>
      <c r="J105" s="48">
        <f t="shared" si="3"/>
        <v>0</v>
      </c>
      <c r="K105" s="69"/>
      <c r="L105" s="70" t="str">
        <f>IF(AND(G105&lt;=Formato!$P$2,H105&lt;=Formato!$P$2,I105&lt;=Formato!$P$2,J105&lt;=Formato!$Q$2,K105&lt;=Formato!$O$2),Formato!$N$2,IF(AND(G105&lt;=Formato!$P$3,H105&lt;=Formato!$P$3,I105&lt;=Formato!$P$3,J105&lt;=Formato!$Q$3,K105&lt;=Formato!$O$3),Formato!$N$3,IF(AND(G105&lt;=Formato!$P$4,H105&lt;=Formato!$P$4,I105&lt;=Formato!$P$4,J105&lt;=Formato!$Q$4,K105&lt;=Formato!$O$4),Formato!$N$4,IF(AND(G105&lt;=Formato!$P$5,H105&lt;=Formato!$P$5,I105&lt;=Formato!$P$5,J105&lt;=Formato!$Q$5,K105&lt;=Formato!$O$5),Formato!$N$5,IF(AND(G105&lt;=Formato!$P$6,H105&lt;=Formato!$P$6,I105&lt;=Formato!$P$6,J105&lt;=Formato!$Q$6,K105&lt;=Formato!$O$6),Formato!$N$6,IF(AND(G105&lt;=Formato!$P$7,H105&lt;=Formato!$P$7,I105&lt;=Formato!$P$7,J105&lt;=Formato!$Q$7,K105&lt;=Formato!$O$7),Formato!$N$7,IF(AND(G105&lt;=Formato!$P$8,H105&lt;=Formato!$P$8,I105&lt;=Formato!$P$8,J105&lt;=Formato!$Q$8,K105&lt;=Formato!$O$8),Formato!$N$8,IF(AND(G105&lt;=Formato!$P$9,H105&lt;=Formato!$P$9,I105&lt;=Formato!$P$9,J105&lt;=Formato!$Q$9,K105&lt;=Formato!$O$9),Formato!$N$9,IF(AND(G105&lt;=Formato!$P$10,H105&lt;=Formato!$P$10,I105&lt;=Formato!$P$10,J105&lt;=Formato!$Q$10,K105&lt;=Formato!$O$10),Formato!$N$10,Formato!$N$11)))))))))</f>
        <v>XXXS</v>
      </c>
      <c r="M105" s="57">
        <f>VLOOKUP(L105,'Tamaños FBR'!$B$3:$F$12,5,0)*F105</f>
        <v>0</v>
      </c>
    </row>
    <row r="106" spans="2:13" ht="14.25" customHeight="1" x14ac:dyDescent="0.25">
      <c r="B106" s="53">
        <f t="shared" si="2"/>
        <v>91</v>
      </c>
      <c r="C106" s="53"/>
      <c r="D106" s="53"/>
      <c r="E106" s="53"/>
      <c r="F106" s="53"/>
      <c r="G106" s="53"/>
      <c r="H106" s="53"/>
      <c r="I106" s="53"/>
      <c r="J106" s="48">
        <f t="shared" si="3"/>
        <v>0</v>
      </c>
      <c r="K106" s="69"/>
      <c r="L106" s="70" t="str">
        <f>IF(AND(G106&lt;=Formato!$P$2,H106&lt;=Formato!$P$2,I106&lt;=Formato!$P$2,J106&lt;=Formato!$Q$2,K106&lt;=Formato!$O$2),Formato!$N$2,IF(AND(G106&lt;=Formato!$P$3,H106&lt;=Formato!$P$3,I106&lt;=Formato!$P$3,J106&lt;=Formato!$Q$3,K106&lt;=Formato!$O$3),Formato!$N$3,IF(AND(G106&lt;=Formato!$P$4,H106&lt;=Formato!$P$4,I106&lt;=Formato!$P$4,J106&lt;=Formato!$Q$4,K106&lt;=Formato!$O$4),Formato!$N$4,IF(AND(G106&lt;=Formato!$P$5,H106&lt;=Formato!$P$5,I106&lt;=Formato!$P$5,J106&lt;=Formato!$Q$5,K106&lt;=Formato!$O$5),Formato!$N$5,IF(AND(G106&lt;=Formato!$P$6,H106&lt;=Formato!$P$6,I106&lt;=Formato!$P$6,J106&lt;=Formato!$Q$6,K106&lt;=Formato!$O$6),Formato!$N$6,IF(AND(G106&lt;=Formato!$P$7,H106&lt;=Formato!$P$7,I106&lt;=Formato!$P$7,J106&lt;=Formato!$Q$7,K106&lt;=Formato!$O$7),Formato!$N$7,IF(AND(G106&lt;=Formato!$P$8,H106&lt;=Formato!$P$8,I106&lt;=Formato!$P$8,J106&lt;=Formato!$Q$8,K106&lt;=Formato!$O$8),Formato!$N$8,IF(AND(G106&lt;=Formato!$P$9,H106&lt;=Formato!$P$9,I106&lt;=Formato!$P$9,J106&lt;=Formato!$Q$9,K106&lt;=Formato!$O$9),Formato!$N$9,IF(AND(G106&lt;=Formato!$P$10,H106&lt;=Formato!$P$10,I106&lt;=Formato!$P$10,J106&lt;=Formato!$Q$10,K106&lt;=Formato!$O$10),Formato!$N$10,Formato!$N$11)))))))))</f>
        <v>XXXS</v>
      </c>
      <c r="M106" s="57">
        <f>VLOOKUP(L106,'Tamaños FBR'!$B$3:$F$12,5,0)*F106</f>
        <v>0</v>
      </c>
    </row>
    <row r="107" spans="2:13" ht="14.25" customHeight="1" x14ac:dyDescent="0.25">
      <c r="B107" s="53">
        <f t="shared" si="2"/>
        <v>92</v>
      </c>
      <c r="C107" s="53"/>
      <c r="D107" s="53"/>
      <c r="E107" s="53"/>
      <c r="F107" s="53"/>
      <c r="G107" s="53"/>
      <c r="H107" s="53"/>
      <c r="I107" s="53"/>
      <c r="J107" s="48">
        <f t="shared" si="3"/>
        <v>0</v>
      </c>
      <c r="K107" s="69"/>
      <c r="L107" s="70" t="str">
        <f>IF(AND(G107&lt;=Formato!$P$2,H107&lt;=Formato!$P$2,I107&lt;=Formato!$P$2,J107&lt;=Formato!$Q$2,K107&lt;=Formato!$O$2),Formato!$N$2,IF(AND(G107&lt;=Formato!$P$3,H107&lt;=Formato!$P$3,I107&lt;=Formato!$P$3,J107&lt;=Formato!$Q$3,K107&lt;=Formato!$O$3),Formato!$N$3,IF(AND(G107&lt;=Formato!$P$4,H107&lt;=Formato!$P$4,I107&lt;=Formato!$P$4,J107&lt;=Formato!$Q$4,K107&lt;=Formato!$O$4),Formato!$N$4,IF(AND(G107&lt;=Formato!$P$5,H107&lt;=Formato!$P$5,I107&lt;=Formato!$P$5,J107&lt;=Formato!$Q$5,K107&lt;=Formato!$O$5),Formato!$N$5,IF(AND(G107&lt;=Formato!$P$6,H107&lt;=Formato!$P$6,I107&lt;=Formato!$P$6,J107&lt;=Formato!$Q$6,K107&lt;=Formato!$O$6),Formato!$N$6,IF(AND(G107&lt;=Formato!$P$7,H107&lt;=Formato!$P$7,I107&lt;=Formato!$P$7,J107&lt;=Formato!$Q$7,K107&lt;=Formato!$O$7),Formato!$N$7,IF(AND(G107&lt;=Formato!$P$8,H107&lt;=Formato!$P$8,I107&lt;=Formato!$P$8,J107&lt;=Formato!$Q$8,K107&lt;=Formato!$O$8),Formato!$N$8,IF(AND(G107&lt;=Formato!$P$9,H107&lt;=Formato!$P$9,I107&lt;=Formato!$P$9,J107&lt;=Formato!$Q$9,K107&lt;=Formato!$O$9),Formato!$N$9,IF(AND(G107&lt;=Formato!$P$10,H107&lt;=Formato!$P$10,I107&lt;=Formato!$P$10,J107&lt;=Formato!$Q$10,K107&lt;=Formato!$O$10),Formato!$N$10,Formato!$N$11)))))))))</f>
        <v>XXXS</v>
      </c>
      <c r="M107" s="57">
        <f>VLOOKUP(L107,'Tamaños FBR'!$B$3:$F$12,5,0)*F107</f>
        <v>0</v>
      </c>
    </row>
    <row r="108" spans="2:13" ht="14.25" customHeight="1" x14ac:dyDescent="0.25">
      <c r="B108" s="53">
        <f t="shared" si="2"/>
        <v>93</v>
      </c>
      <c r="C108" s="53"/>
      <c r="D108" s="53"/>
      <c r="E108" s="53"/>
      <c r="F108" s="53"/>
      <c r="G108" s="53"/>
      <c r="H108" s="53"/>
      <c r="I108" s="53"/>
      <c r="J108" s="48">
        <f t="shared" si="3"/>
        <v>0</v>
      </c>
      <c r="K108" s="69"/>
      <c r="L108" s="70" t="str">
        <f>IF(AND(G108&lt;=Formato!$P$2,H108&lt;=Formato!$P$2,I108&lt;=Formato!$P$2,J108&lt;=Formato!$Q$2,K108&lt;=Formato!$O$2),Formato!$N$2,IF(AND(G108&lt;=Formato!$P$3,H108&lt;=Formato!$P$3,I108&lt;=Formato!$P$3,J108&lt;=Formato!$Q$3,K108&lt;=Formato!$O$3),Formato!$N$3,IF(AND(G108&lt;=Formato!$P$4,H108&lt;=Formato!$P$4,I108&lt;=Formato!$P$4,J108&lt;=Formato!$Q$4,K108&lt;=Formato!$O$4),Formato!$N$4,IF(AND(G108&lt;=Formato!$P$5,H108&lt;=Formato!$P$5,I108&lt;=Formato!$P$5,J108&lt;=Formato!$Q$5,K108&lt;=Formato!$O$5),Formato!$N$5,IF(AND(G108&lt;=Formato!$P$6,H108&lt;=Formato!$P$6,I108&lt;=Formato!$P$6,J108&lt;=Formato!$Q$6,K108&lt;=Formato!$O$6),Formato!$N$6,IF(AND(G108&lt;=Formato!$P$7,H108&lt;=Formato!$P$7,I108&lt;=Formato!$P$7,J108&lt;=Formato!$Q$7,K108&lt;=Formato!$O$7),Formato!$N$7,IF(AND(G108&lt;=Formato!$P$8,H108&lt;=Formato!$P$8,I108&lt;=Formato!$P$8,J108&lt;=Formato!$Q$8,K108&lt;=Formato!$O$8),Formato!$N$8,IF(AND(G108&lt;=Formato!$P$9,H108&lt;=Formato!$P$9,I108&lt;=Formato!$P$9,J108&lt;=Formato!$Q$9,K108&lt;=Formato!$O$9),Formato!$N$9,IF(AND(G108&lt;=Formato!$P$10,H108&lt;=Formato!$P$10,I108&lt;=Formato!$P$10,J108&lt;=Formato!$Q$10,K108&lt;=Formato!$O$10),Formato!$N$10,Formato!$N$11)))))))))</f>
        <v>XXXS</v>
      </c>
      <c r="M108" s="57">
        <f>VLOOKUP(L108,'Tamaños FBR'!$B$3:$F$12,5,0)*F108</f>
        <v>0</v>
      </c>
    </row>
    <row r="109" spans="2:13" ht="14.25" customHeight="1" x14ac:dyDescent="0.25">
      <c r="B109" s="53">
        <f t="shared" si="2"/>
        <v>94</v>
      </c>
      <c r="C109" s="53"/>
      <c r="D109" s="53"/>
      <c r="E109" s="53"/>
      <c r="F109" s="53"/>
      <c r="G109" s="53"/>
      <c r="H109" s="53"/>
      <c r="I109" s="53"/>
      <c r="J109" s="48">
        <f t="shared" si="3"/>
        <v>0</v>
      </c>
      <c r="K109" s="69"/>
      <c r="L109" s="70" t="str">
        <f>IF(AND(G109&lt;=Formato!$P$2,H109&lt;=Formato!$P$2,I109&lt;=Formato!$P$2,J109&lt;=Formato!$Q$2,K109&lt;=Formato!$O$2),Formato!$N$2,IF(AND(G109&lt;=Formato!$P$3,H109&lt;=Formato!$P$3,I109&lt;=Formato!$P$3,J109&lt;=Formato!$Q$3,K109&lt;=Formato!$O$3),Formato!$N$3,IF(AND(G109&lt;=Formato!$P$4,H109&lt;=Formato!$P$4,I109&lt;=Formato!$P$4,J109&lt;=Formato!$Q$4,K109&lt;=Formato!$O$4),Formato!$N$4,IF(AND(G109&lt;=Formato!$P$5,H109&lt;=Formato!$P$5,I109&lt;=Formato!$P$5,J109&lt;=Formato!$Q$5,K109&lt;=Formato!$O$5),Formato!$N$5,IF(AND(G109&lt;=Formato!$P$6,H109&lt;=Formato!$P$6,I109&lt;=Formato!$P$6,J109&lt;=Formato!$Q$6,K109&lt;=Formato!$O$6),Formato!$N$6,IF(AND(G109&lt;=Formato!$P$7,H109&lt;=Formato!$P$7,I109&lt;=Formato!$P$7,J109&lt;=Formato!$Q$7,K109&lt;=Formato!$O$7),Formato!$N$7,IF(AND(G109&lt;=Formato!$P$8,H109&lt;=Formato!$P$8,I109&lt;=Formato!$P$8,J109&lt;=Formato!$Q$8,K109&lt;=Formato!$O$8),Formato!$N$8,IF(AND(G109&lt;=Formato!$P$9,H109&lt;=Formato!$P$9,I109&lt;=Formato!$P$9,J109&lt;=Formato!$Q$9,K109&lt;=Formato!$O$9),Formato!$N$9,IF(AND(G109&lt;=Formato!$P$10,H109&lt;=Formato!$P$10,I109&lt;=Formato!$P$10,J109&lt;=Formato!$Q$10,K109&lt;=Formato!$O$10),Formato!$N$10,Formato!$N$11)))))))))</f>
        <v>XXXS</v>
      </c>
      <c r="M109" s="57">
        <f>VLOOKUP(L109,'Tamaños FBR'!$B$3:$F$12,5,0)*F109</f>
        <v>0</v>
      </c>
    </row>
    <row r="110" spans="2:13" ht="14.25" customHeight="1" x14ac:dyDescent="0.25">
      <c r="B110" s="53">
        <f t="shared" si="2"/>
        <v>95</v>
      </c>
      <c r="C110" s="53"/>
      <c r="D110" s="53"/>
      <c r="E110" s="53"/>
      <c r="F110" s="53"/>
      <c r="G110" s="53"/>
      <c r="H110" s="53"/>
      <c r="I110" s="53"/>
      <c r="J110" s="48">
        <f t="shared" si="3"/>
        <v>0</v>
      </c>
      <c r="K110" s="69"/>
      <c r="L110" s="70" t="str">
        <f>IF(AND(G110&lt;=Formato!$P$2,H110&lt;=Formato!$P$2,I110&lt;=Formato!$P$2,J110&lt;=Formato!$Q$2,K110&lt;=Formato!$O$2),Formato!$N$2,IF(AND(G110&lt;=Formato!$P$3,H110&lt;=Formato!$P$3,I110&lt;=Formato!$P$3,J110&lt;=Formato!$Q$3,K110&lt;=Formato!$O$3),Formato!$N$3,IF(AND(G110&lt;=Formato!$P$4,H110&lt;=Formato!$P$4,I110&lt;=Formato!$P$4,J110&lt;=Formato!$Q$4,K110&lt;=Formato!$O$4),Formato!$N$4,IF(AND(G110&lt;=Formato!$P$5,H110&lt;=Formato!$P$5,I110&lt;=Formato!$P$5,J110&lt;=Formato!$Q$5,K110&lt;=Formato!$O$5),Formato!$N$5,IF(AND(G110&lt;=Formato!$P$6,H110&lt;=Formato!$P$6,I110&lt;=Formato!$P$6,J110&lt;=Formato!$Q$6,K110&lt;=Formato!$O$6),Formato!$N$6,IF(AND(G110&lt;=Formato!$P$7,H110&lt;=Formato!$P$7,I110&lt;=Formato!$P$7,J110&lt;=Formato!$Q$7,K110&lt;=Formato!$O$7),Formato!$N$7,IF(AND(G110&lt;=Formato!$P$8,H110&lt;=Formato!$P$8,I110&lt;=Formato!$P$8,J110&lt;=Formato!$Q$8,K110&lt;=Formato!$O$8),Formato!$N$8,IF(AND(G110&lt;=Formato!$P$9,H110&lt;=Formato!$P$9,I110&lt;=Formato!$P$9,J110&lt;=Formato!$Q$9,K110&lt;=Formato!$O$9),Formato!$N$9,IF(AND(G110&lt;=Formato!$P$10,H110&lt;=Formato!$P$10,I110&lt;=Formato!$P$10,J110&lt;=Formato!$Q$10,K110&lt;=Formato!$O$10),Formato!$N$10,Formato!$N$11)))))))))</f>
        <v>XXXS</v>
      </c>
      <c r="M110" s="57">
        <f>VLOOKUP(L110,'Tamaños FBR'!$B$3:$F$12,5,0)*F110</f>
        <v>0</v>
      </c>
    </row>
    <row r="111" spans="2:13" ht="14.25" customHeight="1" x14ac:dyDescent="0.25">
      <c r="B111" s="53">
        <f t="shared" si="2"/>
        <v>96</v>
      </c>
      <c r="C111" s="53"/>
      <c r="D111" s="53"/>
      <c r="E111" s="53"/>
      <c r="F111" s="53"/>
      <c r="G111" s="53"/>
      <c r="H111" s="53"/>
      <c r="I111" s="53"/>
      <c r="J111" s="48">
        <f t="shared" si="3"/>
        <v>0</v>
      </c>
      <c r="K111" s="69"/>
      <c r="L111" s="70" t="str">
        <f>IF(AND(G111&lt;=Formato!$P$2,H111&lt;=Formato!$P$2,I111&lt;=Formato!$P$2,J111&lt;=Formato!$Q$2,K111&lt;=Formato!$O$2),Formato!$N$2,IF(AND(G111&lt;=Formato!$P$3,H111&lt;=Formato!$P$3,I111&lt;=Formato!$P$3,J111&lt;=Formato!$Q$3,K111&lt;=Formato!$O$3),Formato!$N$3,IF(AND(G111&lt;=Formato!$P$4,H111&lt;=Formato!$P$4,I111&lt;=Formato!$P$4,J111&lt;=Formato!$Q$4,K111&lt;=Formato!$O$4),Formato!$N$4,IF(AND(G111&lt;=Formato!$P$5,H111&lt;=Formato!$P$5,I111&lt;=Formato!$P$5,J111&lt;=Formato!$Q$5,K111&lt;=Formato!$O$5),Formato!$N$5,IF(AND(G111&lt;=Formato!$P$6,H111&lt;=Formato!$P$6,I111&lt;=Formato!$P$6,J111&lt;=Formato!$Q$6,K111&lt;=Formato!$O$6),Formato!$N$6,IF(AND(G111&lt;=Formato!$P$7,H111&lt;=Formato!$P$7,I111&lt;=Formato!$P$7,J111&lt;=Formato!$Q$7,K111&lt;=Formato!$O$7),Formato!$N$7,IF(AND(G111&lt;=Formato!$P$8,H111&lt;=Formato!$P$8,I111&lt;=Formato!$P$8,J111&lt;=Formato!$Q$8,K111&lt;=Formato!$O$8),Formato!$N$8,IF(AND(G111&lt;=Formato!$P$9,H111&lt;=Formato!$P$9,I111&lt;=Formato!$P$9,J111&lt;=Formato!$Q$9,K111&lt;=Formato!$O$9),Formato!$N$9,IF(AND(G111&lt;=Formato!$P$10,H111&lt;=Formato!$P$10,I111&lt;=Formato!$P$10,J111&lt;=Formato!$Q$10,K111&lt;=Formato!$O$10),Formato!$N$10,Formato!$N$11)))))))))</f>
        <v>XXXS</v>
      </c>
      <c r="M111" s="57">
        <f>VLOOKUP(L111,'Tamaños FBR'!$B$3:$F$12,5,0)*F111</f>
        <v>0</v>
      </c>
    </row>
    <row r="112" spans="2:13" ht="14.25" customHeight="1" x14ac:dyDescent="0.25">
      <c r="B112" s="53">
        <f t="shared" si="2"/>
        <v>97</v>
      </c>
      <c r="C112" s="53"/>
      <c r="D112" s="53"/>
      <c r="E112" s="53"/>
      <c r="F112" s="53"/>
      <c r="G112" s="53"/>
      <c r="H112" s="53"/>
      <c r="I112" s="53"/>
      <c r="J112" s="48">
        <f t="shared" si="3"/>
        <v>0</v>
      </c>
      <c r="K112" s="69"/>
      <c r="L112" s="70" t="str">
        <f>IF(AND(G112&lt;=Formato!$P$2,H112&lt;=Formato!$P$2,I112&lt;=Formato!$P$2,J112&lt;=Formato!$Q$2,K112&lt;=Formato!$O$2),Formato!$N$2,IF(AND(G112&lt;=Formato!$P$3,H112&lt;=Formato!$P$3,I112&lt;=Formato!$P$3,J112&lt;=Formato!$Q$3,K112&lt;=Formato!$O$3),Formato!$N$3,IF(AND(G112&lt;=Formato!$P$4,H112&lt;=Formato!$P$4,I112&lt;=Formato!$P$4,J112&lt;=Formato!$Q$4,K112&lt;=Formato!$O$4),Formato!$N$4,IF(AND(G112&lt;=Formato!$P$5,H112&lt;=Formato!$P$5,I112&lt;=Formato!$P$5,J112&lt;=Formato!$Q$5,K112&lt;=Formato!$O$5),Formato!$N$5,IF(AND(G112&lt;=Formato!$P$6,H112&lt;=Formato!$P$6,I112&lt;=Formato!$P$6,J112&lt;=Formato!$Q$6,K112&lt;=Formato!$O$6),Formato!$N$6,IF(AND(G112&lt;=Formato!$P$7,H112&lt;=Formato!$P$7,I112&lt;=Formato!$P$7,J112&lt;=Formato!$Q$7,K112&lt;=Formato!$O$7),Formato!$N$7,IF(AND(G112&lt;=Formato!$P$8,H112&lt;=Formato!$P$8,I112&lt;=Formato!$P$8,J112&lt;=Formato!$Q$8,K112&lt;=Formato!$O$8),Formato!$N$8,IF(AND(G112&lt;=Formato!$P$9,H112&lt;=Formato!$P$9,I112&lt;=Formato!$P$9,J112&lt;=Formato!$Q$9,K112&lt;=Formato!$O$9),Formato!$N$9,IF(AND(G112&lt;=Formato!$P$10,H112&lt;=Formato!$P$10,I112&lt;=Formato!$P$10,J112&lt;=Formato!$Q$10,K112&lt;=Formato!$O$10),Formato!$N$10,Formato!$N$11)))))))))</f>
        <v>XXXS</v>
      </c>
      <c r="M112" s="57">
        <f>VLOOKUP(L112,'Tamaños FBR'!$B$3:$F$12,5,0)*F112</f>
        <v>0</v>
      </c>
    </row>
    <row r="113" spans="2:13" ht="14.25" customHeight="1" x14ac:dyDescent="0.25">
      <c r="B113" s="53">
        <f t="shared" si="2"/>
        <v>98</v>
      </c>
      <c r="C113" s="53"/>
      <c r="D113" s="53"/>
      <c r="E113" s="53"/>
      <c r="F113" s="53"/>
      <c r="G113" s="53"/>
      <c r="H113" s="53"/>
      <c r="I113" s="53"/>
      <c r="J113" s="48">
        <f t="shared" si="3"/>
        <v>0</v>
      </c>
      <c r="K113" s="69"/>
      <c r="L113" s="70" t="str">
        <f>IF(AND(G113&lt;=Formato!$P$2,H113&lt;=Formato!$P$2,I113&lt;=Formato!$P$2,J113&lt;=Formato!$Q$2,K113&lt;=Formato!$O$2),Formato!$N$2,IF(AND(G113&lt;=Formato!$P$3,H113&lt;=Formato!$P$3,I113&lt;=Formato!$P$3,J113&lt;=Formato!$Q$3,K113&lt;=Formato!$O$3),Formato!$N$3,IF(AND(G113&lt;=Formato!$P$4,H113&lt;=Formato!$P$4,I113&lt;=Formato!$P$4,J113&lt;=Formato!$Q$4,K113&lt;=Formato!$O$4),Formato!$N$4,IF(AND(G113&lt;=Formato!$P$5,H113&lt;=Formato!$P$5,I113&lt;=Formato!$P$5,J113&lt;=Formato!$Q$5,K113&lt;=Formato!$O$5),Formato!$N$5,IF(AND(G113&lt;=Formato!$P$6,H113&lt;=Formato!$P$6,I113&lt;=Formato!$P$6,J113&lt;=Formato!$Q$6,K113&lt;=Formato!$O$6),Formato!$N$6,IF(AND(G113&lt;=Formato!$P$7,H113&lt;=Formato!$P$7,I113&lt;=Formato!$P$7,J113&lt;=Formato!$Q$7,K113&lt;=Formato!$O$7),Formato!$N$7,IF(AND(G113&lt;=Formato!$P$8,H113&lt;=Formato!$P$8,I113&lt;=Formato!$P$8,J113&lt;=Formato!$Q$8,K113&lt;=Formato!$O$8),Formato!$N$8,IF(AND(G113&lt;=Formato!$P$9,H113&lt;=Formato!$P$9,I113&lt;=Formato!$P$9,J113&lt;=Formato!$Q$9,K113&lt;=Formato!$O$9),Formato!$N$9,IF(AND(G113&lt;=Formato!$P$10,H113&lt;=Formato!$P$10,I113&lt;=Formato!$P$10,J113&lt;=Formato!$Q$10,K113&lt;=Formato!$O$10),Formato!$N$10,Formato!$N$11)))))))))</f>
        <v>XXXS</v>
      </c>
      <c r="M113" s="57">
        <f>VLOOKUP(L113,'Tamaños FBR'!$B$3:$F$12,5,0)*F113</f>
        <v>0</v>
      </c>
    </row>
    <row r="114" spans="2:13" ht="14.25" customHeight="1" x14ac:dyDescent="0.25">
      <c r="B114" s="53">
        <f t="shared" si="2"/>
        <v>99</v>
      </c>
      <c r="C114" s="53"/>
      <c r="D114" s="53"/>
      <c r="E114" s="53"/>
      <c r="F114" s="53"/>
      <c r="G114" s="53"/>
      <c r="H114" s="53"/>
      <c r="I114" s="53"/>
      <c r="J114" s="48">
        <f t="shared" si="3"/>
        <v>0</v>
      </c>
      <c r="K114" s="69"/>
      <c r="L114" s="70" t="str">
        <f>IF(AND(G114&lt;=Formato!$P$2,H114&lt;=Formato!$P$2,I114&lt;=Formato!$P$2,J114&lt;=Formato!$Q$2,K114&lt;=Formato!$O$2),Formato!$N$2,IF(AND(G114&lt;=Formato!$P$3,H114&lt;=Formato!$P$3,I114&lt;=Formato!$P$3,J114&lt;=Formato!$Q$3,K114&lt;=Formato!$O$3),Formato!$N$3,IF(AND(G114&lt;=Formato!$P$4,H114&lt;=Formato!$P$4,I114&lt;=Formato!$P$4,J114&lt;=Formato!$Q$4,K114&lt;=Formato!$O$4),Formato!$N$4,IF(AND(G114&lt;=Formato!$P$5,H114&lt;=Formato!$P$5,I114&lt;=Formato!$P$5,J114&lt;=Formato!$Q$5,K114&lt;=Formato!$O$5),Formato!$N$5,IF(AND(G114&lt;=Formato!$P$6,H114&lt;=Formato!$P$6,I114&lt;=Formato!$P$6,J114&lt;=Formato!$Q$6,K114&lt;=Formato!$O$6),Formato!$N$6,IF(AND(G114&lt;=Formato!$P$7,H114&lt;=Formato!$P$7,I114&lt;=Formato!$P$7,J114&lt;=Formato!$Q$7,K114&lt;=Formato!$O$7),Formato!$N$7,IF(AND(G114&lt;=Formato!$P$8,H114&lt;=Formato!$P$8,I114&lt;=Formato!$P$8,J114&lt;=Formato!$Q$8,K114&lt;=Formato!$O$8),Formato!$N$8,IF(AND(G114&lt;=Formato!$P$9,H114&lt;=Formato!$P$9,I114&lt;=Formato!$P$9,J114&lt;=Formato!$Q$9,K114&lt;=Formato!$O$9),Formato!$N$9,IF(AND(G114&lt;=Formato!$P$10,H114&lt;=Formato!$P$10,I114&lt;=Formato!$P$10,J114&lt;=Formato!$Q$10,K114&lt;=Formato!$O$10),Formato!$N$10,Formato!$N$11)))))))))</f>
        <v>XXXS</v>
      </c>
      <c r="M114" s="57">
        <f>VLOOKUP(L114,'Tamaños FBR'!$B$3:$F$12,5,0)*F114</f>
        <v>0</v>
      </c>
    </row>
    <row r="115" spans="2:13" ht="14.25" customHeight="1" x14ac:dyDescent="0.25">
      <c r="B115" s="53">
        <f t="shared" si="2"/>
        <v>100</v>
      </c>
      <c r="C115" s="53"/>
      <c r="D115" s="53"/>
      <c r="E115" s="53"/>
      <c r="F115" s="53"/>
      <c r="G115" s="53"/>
      <c r="H115" s="53"/>
      <c r="I115" s="53"/>
      <c r="J115" s="48">
        <f t="shared" si="3"/>
        <v>0</v>
      </c>
      <c r="K115" s="69"/>
      <c r="L115" s="70" t="str">
        <f>IF(AND(G115&lt;=Formato!$P$2,H115&lt;=Formato!$P$2,I115&lt;=Formato!$P$2,J115&lt;=Formato!$Q$2,K115&lt;=Formato!$O$2),Formato!$N$2,IF(AND(G115&lt;=Formato!$P$3,H115&lt;=Formato!$P$3,I115&lt;=Formato!$P$3,J115&lt;=Formato!$Q$3,K115&lt;=Formato!$O$3),Formato!$N$3,IF(AND(G115&lt;=Formato!$P$4,H115&lt;=Formato!$P$4,I115&lt;=Formato!$P$4,J115&lt;=Formato!$Q$4,K115&lt;=Formato!$O$4),Formato!$N$4,IF(AND(G115&lt;=Formato!$P$5,H115&lt;=Formato!$P$5,I115&lt;=Formato!$P$5,J115&lt;=Formato!$Q$5,K115&lt;=Formato!$O$5),Formato!$N$5,IF(AND(G115&lt;=Formato!$P$6,H115&lt;=Formato!$P$6,I115&lt;=Formato!$P$6,J115&lt;=Formato!$Q$6,K115&lt;=Formato!$O$6),Formato!$N$6,IF(AND(G115&lt;=Formato!$P$7,H115&lt;=Formato!$P$7,I115&lt;=Formato!$P$7,J115&lt;=Formato!$Q$7,K115&lt;=Formato!$O$7),Formato!$N$7,IF(AND(G115&lt;=Formato!$P$8,H115&lt;=Formato!$P$8,I115&lt;=Formato!$P$8,J115&lt;=Formato!$Q$8,K115&lt;=Formato!$O$8),Formato!$N$8,IF(AND(G115&lt;=Formato!$P$9,H115&lt;=Formato!$P$9,I115&lt;=Formato!$P$9,J115&lt;=Formato!$Q$9,K115&lt;=Formato!$O$9),Formato!$N$9,IF(AND(G115&lt;=Formato!$P$10,H115&lt;=Formato!$P$10,I115&lt;=Formato!$P$10,J115&lt;=Formato!$Q$10,K115&lt;=Formato!$O$10),Formato!$N$10,Formato!$N$11)))))))))</f>
        <v>XXXS</v>
      </c>
      <c r="M115" s="57">
        <f>VLOOKUP(L115,'Tamaños FBR'!$B$3:$F$12,5,0)*F115</f>
        <v>0</v>
      </c>
    </row>
    <row r="116" spans="2:13" ht="14.25" customHeight="1" x14ac:dyDescent="0.25">
      <c r="B116" s="53">
        <f t="shared" si="2"/>
        <v>101</v>
      </c>
      <c r="C116" s="53"/>
      <c r="D116" s="53"/>
      <c r="E116" s="53"/>
      <c r="F116" s="53"/>
      <c r="G116" s="53"/>
      <c r="H116" s="53"/>
      <c r="I116" s="53"/>
      <c r="J116" s="48">
        <f t="shared" si="3"/>
        <v>0</v>
      </c>
      <c r="K116" s="69"/>
      <c r="L116" s="70" t="str">
        <f>IF(AND(G116&lt;=Formato!$P$2,H116&lt;=Formato!$P$2,I116&lt;=Formato!$P$2,J116&lt;=Formato!$Q$2,K116&lt;=Formato!$O$2),Formato!$N$2,IF(AND(G116&lt;=Formato!$P$3,H116&lt;=Formato!$P$3,I116&lt;=Formato!$P$3,J116&lt;=Formato!$Q$3,K116&lt;=Formato!$O$3),Formato!$N$3,IF(AND(G116&lt;=Formato!$P$4,H116&lt;=Formato!$P$4,I116&lt;=Formato!$P$4,J116&lt;=Formato!$Q$4,K116&lt;=Formato!$O$4),Formato!$N$4,IF(AND(G116&lt;=Formato!$P$5,H116&lt;=Formato!$P$5,I116&lt;=Formato!$P$5,J116&lt;=Formato!$Q$5,K116&lt;=Formato!$O$5),Formato!$N$5,IF(AND(G116&lt;=Formato!$P$6,H116&lt;=Formato!$P$6,I116&lt;=Formato!$P$6,J116&lt;=Formato!$Q$6,K116&lt;=Formato!$O$6),Formato!$N$6,IF(AND(G116&lt;=Formato!$P$7,H116&lt;=Formato!$P$7,I116&lt;=Formato!$P$7,J116&lt;=Formato!$Q$7,K116&lt;=Formato!$O$7),Formato!$N$7,IF(AND(G116&lt;=Formato!$P$8,H116&lt;=Formato!$P$8,I116&lt;=Formato!$P$8,J116&lt;=Formato!$Q$8,K116&lt;=Formato!$O$8),Formato!$N$8,IF(AND(G116&lt;=Formato!$P$9,H116&lt;=Formato!$P$9,I116&lt;=Formato!$P$9,J116&lt;=Formato!$Q$9,K116&lt;=Formato!$O$9),Formato!$N$9,IF(AND(G116&lt;=Formato!$P$10,H116&lt;=Formato!$P$10,I116&lt;=Formato!$P$10,J116&lt;=Formato!$Q$10,K116&lt;=Formato!$O$10),Formato!$N$10,Formato!$N$11)))))))))</f>
        <v>XXXS</v>
      </c>
      <c r="M116" s="57">
        <f>VLOOKUP(L116,'Tamaños FBR'!$B$3:$F$12,5,0)*F116</f>
        <v>0</v>
      </c>
    </row>
    <row r="117" spans="2:13" ht="14.25" customHeight="1" x14ac:dyDescent="0.25">
      <c r="B117" s="53">
        <f t="shared" si="2"/>
        <v>102</v>
      </c>
      <c r="C117" s="53"/>
      <c r="D117" s="53"/>
      <c r="E117" s="53"/>
      <c r="F117" s="53"/>
      <c r="G117" s="53"/>
      <c r="H117" s="53"/>
      <c r="I117" s="53"/>
      <c r="J117" s="48">
        <f t="shared" si="3"/>
        <v>0</v>
      </c>
      <c r="K117" s="69"/>
      <c r="L117" s="70" t="str">
        <f>IF(AND(G117&lt;=Formato!$P$2,H117&lt;=Formato!$P$2,I117&lt;=Formato!$P$2,J117&lt;=Formato!$Q$2,K117&lt;=Formato!$O$2),Formato!$N$2,IF(AND(G117&lt;=Formato!$P$3,H117&lt;=Formato!$P$3,I117&lt;=Formato!$P$3,J117&lt;=Formato!$Q$3,K117&lt;=Formato!$O$3),Formato!$N$3,IF(AND(G117&lt;=Formato!$P$4,H117&lt;=Formato!$P$4,I117&lt;=Formato!$P$4,J117&lt;=Formato!$Q$4,K117&lt;=Formato!$O$4),Formato!$N$4,IF(AND(G117&lt;=Formato!$P$5,H117&lt;=Formato!$P$5,I117&lt;=Formato!$P$5,J117&lt;=Formato!$Q$5,K117&lt;=Formato!$O$5),Formato!$N$5,IF(AND(G117&lt;=Formato!$P$6,H117&lt;=Formato!$P$6,I117&lt;=Formato!$P$6,J117&lt;=Formato!$Q$6,K117&lt;=Formato!$O$6),Formato!$N$6,IF(AND(G117&lt;=Formato!$P$7,H117&lt;=Formato!$P$7,I117&lt;=Formato!$P$7,J117&lt;=Formato!$Q$7,K117&lt;=Formato!$O$7),Formato!$N$7,IF(AND(G117&lt;=Formato!$P$8,H117&lt;=Formato!$P$8,I117&lt;=Formato!$P$8,J117&lt;=Formato!$Q$8,K117&lt;=Formato!$O$8),Formato!$N$8,IF(AND(G117&lt;=Formato!$P$9,H117&lt;=Formato!$P$9,I117&lt;=Formato!$P$9,J117&lt;=Formato!$Q$9,K117&lt;=Formato!$O$9),Formato!$N$9,IF(AND(G117&lt;=Formato!$P$10,H117&lt;=Formato!$P$10,I117&lt;=Formato!$P$10,J117&lt;=Formato!$Q$10,K117&lt;=Formato!$O$10),Formato!$N$10,Formato!$N$11)))))))))</f>
        <v>XXXS</v>
      </c>
      <c r="M117" s="57">
        <f>VLOOKUP(L117,'Tamaños FBR'!$B$3:$F$12,5,0)*F117</f>
        <v>0</v>
      </c>
    </row>
    <row r="118" spans="2:13" ht="14.25" customHeight="1" x14ac:dyDescent="0.25">
      <c r="B118" s="53">
        <f t="shared" si="2"/>
        <v>103</v>
      </c>
      <c r="C118" s="53"/>
      <c r="D118" s="53"/>
      <c r="E118" s="53"/>
      <c r="F118" s="53"/>
      <c r="G118" s="53"/>
      <c r="H118" s="53"/>
      <c r="I118" s="53"/>
      <c r="J118" s="48">
        <f t="shared" si="3"/>
        <v>0</v>
      </c>
      <c r="K118" s="69"/>
      <c r="L118" s="70" t="str">
        <f>IF(AND(G118&lt;=Formato!$P$2,H118&lt;=Formato!$P$2,I118&lt;=Formato!$P$2,J118&lt;=Formato!$Q$2,K118&lt;=Formato!$O$2),Formato!$N$2,IF(AND(G118&lt;=Formato!$P$3,H118&lt;=Formato!$P$3,I118&lt;=Formato!$P$3,J118&lt;=Formato!$Q$3,K118&lt;=Formato!$O$3),Formato!$N$3,IF(AND(G118&lt;=Formato!$P$4,H118&lt;=Formato!$P$4,I118&lt;=Formato!$P$4,J118&lt;=Formato!$Q$4,K118&lt;=Formato!$O$4),Formato!$N$4,IF(AND(G118&lt;=Formato!$P$5,H118&lt;=Formato!$P$5,I118&lt;=Formato!$P$5,J118&lt;=Formato!$Q$5,K118&lt;=Formato!$O$5),Formato!$N$5,IF(AND(G118&lt;=Formato!$P$6,H118&lt;=Formato!$P$6,I118&lt;=Formato!$P$6,J118&lt;=Formato!$Q$6,K118&lt;=Formato!$O$6),Formato!$N$6,IF(AND(G118&lt;=Formato!$P$7,H118&lt;=Formato!$P$7,I118&lt;=Formato!$P$7,J118&lt;=Formato!$Q$7,K118&lt;=Formato!$O$7),Formato!$N$7,IF(AND(G118&lt;=Formato!$P$8,H118&lt;=Formato!$P$8,I118&lt;=Formato!$P$8,J118&lt;=Formato!$Q$8,K118&lt;=Formato!$O$8),Formato!$N$8,IF(AND(G118&lt;=Formato!$P$9,H118&lt;=Formato!$P$9,I118&lt;=Formato!$P$9,J118&lt;=Formato!$Q$9,K118&lt;=Formato!$O$9),Formato!$N$9,IF(AND(G118&lt;=Formato!$P$10,H118&lt;=Formato!$P$10,I118&lt;=Formato!$P$10,J118&lt;=Formato!$Q$10,K118&lt;=Formato!$O$10),Formato!$N$10,Formato!$N$11)))))))))</f>
        <v>XXXS</v>
      </c>
      <c r="M118" s="57">
        <f>VLOOKUP(L118,'Tamaños FBR'!$B$3:$F$12,5,0)*F118</f>
        <v>0</v>
      </c>
    </row>
    <row r="119" spans="2:13" ht="14.25" customHeight="1" x14ac:dyDescent="0.25">
      <c r="B119" s="53">
        <f t="shared" si="2"/>
        <v>104</v>
      </c>
      <c r="C119" s="53"/>
      <c r="D119" s="53"/>
      <c r="E119" s="53"/>
      <c r="F119" s="53"/>
      <c r="G119" s="53"/>
      <c r="H119" s="53"/>
      <c r="I119" s="53"/>
      <c r="J119" s="48">
        <f t="shared" si="3"/>
        <v>0</v>
      </c>
      <c r="K119" s="69"/>
      <c r="L119" s="70" t="str">
        <f>IF(AND(G119&lt;=Formato!$P$2,H119&lt;=Formato!$P$2,I119&lt;=Formato!$P$2,J119&lt;=Formato!$Q$2,K119&lt;=Formato!$O$2),Formato!$N$2,IF(AND(G119&lt;=Formato!$P$3,H119&lt;=Formato!$P$3,I119&lt;=Formato!$P$3,J119&lt;=Formato!$Q$3,K119&lt;=Formato!$O$3),Formato!$N$3,IF(AND(G119&lt;=Formato!$P$4,H119&lt;=Formato!$P$4,I119&lt;=Formato!$P$4,J119&lt;=Formato!$Q$4,K119&lt;=Formato!$O$4),Formato!$N$4,IF(AND(G119&lt;=Formato!$P$5,H119&lt;=Formato!$P$5,I119&lt;=Formato!$P$5,J119&lt;=Formato!$Q$5,K119&lt;=Formato!$O$5),Formato!$N$5,IF(AND(G119&lt;=Formato!$P$6,H119&lt;=Formato!$P$6,I119&lt;=Formato!$P$6,J119&lt;=Formato!$Q$6,K119&lt;=Formato!$O$6),Formato!$N$6,IF(AND(G119&lt;=Formato!$P$7,H119&lt;=Formato!$P$7,I119&lt;=Formato!$P$7,J119&lt;=Formato!$Q$7,K119&lt;=Formato!$O$7),Formato!$N$7,IF(AND(G119&lt;=Formato!$P$8,H119&lt;=Formato!$P$8,I119&lt;=Formato!$P$8,J119&lt;=Formato!$Q$8,K119&lt;=Formato!$O$8),Formato!$N$8,IF(AND(G119&lt;=Formato!$P$9,H119&lt;=Formato!$P$9,I119&lt;=Formato!$P$9,J119&lt;=Formato!$Q$9,K119&lt;=Formato!$O$9),Formato!$N$9,IF(AND(G119&lt;=Formato!$P$10,H119&lt;=Formato!$P$10,I119&lt;=Formato!$P$10,J119&lt;=Formato!$Q$10,K119&lt;=Formato!$O$10),Formato!$N$10,Formato!$N$11)))))))))</f>
        <v>XXXS</v>
      </c>
      <c r="M119" s="57">
        <f>VLOOKUP(L119,'Tamaños FBR'!$B$3:$F$12,5,0)*F119</f>
        <v>0</v>
      </c>
    </row>
    <row r="120" spans="2:13" ht="14.25" customHeight="1" x14ac:dyDescent="0.25">
      <c r="B120" s="53">
        <f t="shared" si="2"/>
        <v>105</v>
      </c>
      <c r="C120" s="53"/>
      <c r="D120" s="53"/>
      <c r="E120" s="53"/>
      <c r="F120" s="53"/>
      <c r="G120" s="53"/>
      <c r="H120" s="53"/>
      <c r="I120" s="53"/>
      <c r="J120" s="48">
        <f t="shared" si="3"/>
        <v>0</v>
      </c>
      <c r="K120" s="69"/>
      <c r="L120" s="70" t="str">
        <f>IF(AND(G120&lt;=Formato!$P$2,H120&lt;=Formato!$P$2,I120&lt;=Formato!$P$2,J120&lt;=Formato!$Q$2,K120&lt;=Formato!$O$2),Formato!$N$2,IF(AND(G120&lt;=Formato!$P$3,H120&lt;=Formato!$P$3,I120&lt;=Formato!$P$3,J120&lt;=Formato!$Q$3,K120&lt;=Formato!$O$3),Formato!$N$3,IF(AND(G120&lt;=Formato!$P$4,H120&lt;=Formato!$P$4,I120&lt;=Formato!$P$4,J120&lt;=Formato!$Q$4,K120&lt;=Formato!$O$4),Formato!$N$4,IF(AND(G120&lt;=Formato!$P$5,H120&lt;=Formato!$P$5,I120&lt;=Formato!$P$5,J120&lt;=Formato!$Q$5,K120&lt;=Formato!$O$5),Formato!$N$5,IF(AND(G120&lt;=Formato!$P$6,H120&lt;=Formato!$P$6,I120&lt;=Formato!$P$6,J120&lt;=Formato!$Q$6,K120&lt;=Formato!$O$6),Formato!$N$6,IF(AND(G120&lt;=Formato!$P$7,H120&lt;=Formato!$P$7,I120&lt;=Formato!$P$7,J120&lt;=Formato!$Q$7,K120&lt;=Formato!$O$7),Formato!$N$7,IF(AND(G120&lt;=Formato!$P$8,H120&lt;=Formato!$P$8,I120&lt;=Formato!$P$8,J120&lt;=Formato!$Q$8,K120&lt;=Formato!$O$8),Formato!$N$8,IF(AND(G120&lt;=Formato!$P$9,H120&lt;=Formato!$P$9,I120&lt;=Formato!$P$9,J120&lt;=Formato!$Q$9,K120&lt;=Formato!$O$9),Formato!$N$9,IF(AND(G120&lt;=Formato!$P$10,H120&lt;=Formato!$P$10,I120&lt;=Formato!$P$10,J120&lt;=Formato!$Q$10,K120&lt;=Formato!$O$10),Formato!$N$10,Formato!$N$11)))))))))</f>
        <v>XXXS</v>
      </c>
      <c r="M120" s="57">
        <f>VLOOKUP(L120,'Tamaños FBR'!$B$3:$F$12,5,0)*F120</f>
        <v>0</v>
      </c>
    </row>
    <row r="121" spans="2:13" ht="14.25" customHeight="1" x14ac:dyDescent="0.25">
      <c r="B121" s="53">
        <f t="shared" si="2"/>
        <v>106</v>
      </c>
      <c r="C121" s="53"/>
      <c r="D121" s="53"/>
      <c r="E121" s="53"/>
      <c r="F121" s="53"/>
      <c r="G121" s="53"/>
      <c r="H121" s="53"/>
      <c r="I121" s="53"/>
      <c r="J121" s="48">
        <f t="shared" si="3"/>
        <v>0</v>
      </c>
      <c r="K121" s="69"/>
      <c r="L121" s="70" t="str">
        <f>IF(AND(G121&lt;=Formato!$P$2,H121&lt;=Formato!$P$2,I121&lt;=Formato!$P$2,J121&lt;=Formato!$Q$2,K121&lt;=Formato!$O$2),Formato!$N$2,IF(AND(G121&lt;=Formato!$P$3,H121&lt;=Formato!$P$3,I121&lt;=Formato!$P$3,J121&lt;=Formato!$Q$3,K121&lt;=Formato!$O$3),Formato!$N$3,IF(AND(G121&lt;=Formato!$P$4,H121&lt;=Formato!$P$4,I121&lt;=Formato!$P$4,J121&lt;=Formato!$Q$4,K121&lt;=Formato!$O$4),Formato!$N$4,IF(AND(G121&lt;=Formato!$P$5,H121&lt;=Formato!$P$5,I121&lt;=Formato!$P$5,J121&lt;=Formato!$Q$5,K121&lt;=Formato!$O$5),Formato!$N$5,IF(AND(G121&lt;=Formato!$P$6,H121&lt;=Formato!$P$6,I121&lt;=Formato!$P$6,J121&lt;=Formato!$Q$6,K121&lt;=Formato!$O$6),Formato!$N$6,IF(AND(G121&lt;=Formato!$P$7,H121&lt;=Formato!$P$7,I121&lt;=Formato!$P$7,J121&lt;=Formato!$Q$7,K121&lt;=Formato!$O$7),Formato!$N$7,IF(AND(G121&lt;=Formato!$P$8,H121&lt;=Formato!$P$8,I121&lt;=Formato!$P$8,J121&lt;=Formato!$Q$8,K121&lt;=Formato!$O$8),Formato!$N$8,IF(AND(G121&lt;=Formato!$P$9,H121&lt;=Formato!$P$9,I121&lt;=Formato!$P$9,J121&lt;=Formato!$Q$9,K121&lt;=Formato!$O$9),Formato!$N$9,IF(AND(G121&lt;=Formato!$P$10,H121&lt;=Formato!$P$10,I121&lt;=Formato!$P$10,J121&lt;=Formato!$Q$10,K121&lt;=Formato!$O$10),Formato!$N$10,Formato!$N$11)))))))))</f>
        <v>XXXS</v>
      </c>
      <c r="M121" s="57">
        <f>VLOOKUP(L121,'Tamaños FBR'!$B$3:$F$12,5,0)*F121</f>
        <v>0</v>
      </c>
    </row>
    <row r="122" spans="2:13" ht="14.25" customHeight="1" x14ac:dyDescent="0.25">
      <c r="B122" s="53">
        <f t="shared" si="2"/>
        <v>107</v>
      </c>
      <c r="C122" s="53"/>
      <c r="D122" s="53"/>
      <c r="E122" s="53"/>
      <c r="F122" s="53"/>
      <c r="G122" s="53"/>
      <c r="H122" s="53"/>
      <c r="I122" s="53"/>
      <c r="J122" s="48">
        <f t="shared" si="3"/>
        <v>0</v>
      </c>
      <c r="K122" s="69"/>
      <c r="L122" s="70" t="str">
        <f>IF(AND(G122&lt;=Formato!$P$2,H122&lt;=Formato!$P$2,I122&lt;=Formato!$P$2,J122&lt;=Formato!$Q$2,K122&lt;=Formato!$O$2),Formato!$N$2,IF(AND(G122&lt;=Formato!$P$3,H122&lt;=Formato!$P$3,I122&lt;=Formato!$P$3,J122&lt;=Formato!$Q$3,K122&lt;=Formato!$O$3),Formato!$N$3,IF(AND(G122&lt;=Formato!$P$4,H122&lt;=Formato!$P$4,I122&lt;=Formato!$P$4,J122&lt;=Formato!$Q$4,K122&lt;=Formato!$O$4),Formato!$N$4,IF(AND(G122&lt;=Formato!$P$5,H122&lt;=Formato!$P$5,I122&lt;=Formato!$P$5,J122&lt;=Formato!$Q$5,K122&lt;=Formato!$O$5),Formato!$N$5,IF(AND(G122&lt;=Formato!$P$6,H122&lt;=Formato!$P$6,I122&lt;=Formato!$P$6,J122&lt;=Formato!$Q$6,K122&lt;=Formato!$O$6),Formato!$N$6,IF(AND(G122&lt;=Formato!$P$7,H122&lt;=Formato!$P$7,I122&lt;=Formato!$P$7,J122&lt;=Formato!$Q$7,K122&lt;=Formato!$O$7),Formato!$N$7,IF(AND(G122&lt;=Formato!$P$8,H122&lt;=Formato!$P$8,I122&lt;=Formato!$P$8,J122&lt;=Formato!$Q$8,K122&lt;=Formato!$O$8),Formato!$N$8,IF(AND(G122&lt;=Formato!$P$9,H122&lt;=Formato!$P$9,I122&lt;=Formato!$P$9,J122&lt;=Formato!$Q$9,K122&lt;=Formato!$O$9),Formato!$N$9,IF(AND(G122&lt;=Formato!$P$10,H122&lt;=Formato!$P$10,I122&lt;=Formato!$P$10,J122&lt;=Formato!$Q$10,K122&lt;=Formato!$O$10),Formato!$N$10,Formato!$N$11)))))))))</f>
        <v>XXXS</v>
      </c>
      <c r="M122" s="57">
        <f>VLOOKUP(L122,'Tamaños FBR'!$B$3:$F$12,5,0)*F122</f>
        <v>0</v>
      </c>
    </row>
    <row r="123" spans="2:13" ht="14.25" customHeight="1" x14ac:dyDescent="0.25">
      <c r="B123" s="53">
        <f t="shared" si="2"/>
        <v>108</v>
      </c>
      <c r="C123" s="53"/>
      <c r="D123" s="53"/>
      <c r="E123" s="53"/>
      <c r="F123" s="53"/>
      <c r="G123" s="53"/>
      <c r="H123" s="53"/>
      <c r="I123" s="53"/>
      <c r="J123" s="48">
        <f t="shared" si="3"/>
        <v>0</v>
      </c>
      <c r="K123" s="69"/>
      <c r="L123" s="70" t="str">
        <f>IF(AND(G123&lt;=Formato!$P$2,H123&lt;=Formato!$P$2,I123&lt;=Formato!$P$2,J123&lt;=Formato!$Q$2,K123&lt;=Formato!$O$2),Formato!$N$2,IF(AND(G123&lt;=Formato!$P$3,H123&lt;=Formato!$P$3,I123&lt;=Formato!$P$3,J123&lt;=Formato!$Q$3,K123&lt;=Formato!$O$3),Formato!$N$3,IF(AND(G123&lt;=Formato!$P$4,H123&lt;=Formato!$P$4,I123&lt;=Formato!$P$4,J123&lt;=Formato!$Q$4,K123&lt;=Formato!$O$4),Formato!$N$4,IF(AND(G123&lt;=Formato!$P$5,H123&lt;=Formato!$P$5,I123&lt;=Formato!$P$5,J123&lt;=Formato!$Q$5,K123&lt;=Formato!$O$5),Formato!$N$5,IF(AND(G123&lt;=Formato!$P$6,H123&lt;=Formato!$P$6,I123&lt;=Formato!$P$6,J123&lt;=Formato!$Q$6,K123&lt;=Formato!$O$6),Formato!$N$6,IF(AND(G123&lt;=Formato!$P$7,H123&lt;=Formato!$P$7,I123&lt;=Formato!$P$7,J123&lt;=Formato!$Q$7,K123&lt;=Formato!$O$7),Formato!$N$7,IF(AND(G123&lt;=Formato!$P$8,H123&lt;=Formato!$P$8,I123&lt;=Formato!$P$8,J123&lt;=Formato!$Q$8,K123&lt;=Formato!$O$8),Formato!$N$8,IF(AND(G123&lt;=Formato!$P$9,H123&lt;=Formato!$P$9,I123&lt;=Formato!$P$9,J123&lt;=Formato!$Q$9,K123&lt;=Formato!$O$9),Formato!$N$9,IF(AND(G123&lt;=Formato!$P$10,H123&lt;=Formato!$P$10,I123&lt;=Formato!$P$10,J123&lt;=Formato!$Q$10,K123&lt;=Formato!$O$10),Formato!$N$10,Formato!$N$11)))))))))</f>
        <v>XXXS</v>
      </c>
      <c r="M123" s="57">
        <f>VLOOKUP(L123,'Tamaños FBR'!$B$3:$F$12,5,0)*F123</f>
        <v>0</v>
      </c>
    </row>
    <row r="124" spans="2:13" ht="14.25" customHeight="1" x14ac:dyDescent="0.25">
      <c r="B124" s="53">
        <f t="shared" si="2"/>
        <v>109</v>
      </c>
      <c r="C124" s="53"/>
      <c r="D124" s="53"/>
      <c r="E124" s="53"/>
      <c r="F124" s="53"/>
      <c r="G124" s="53"/>
      <c r="H124" s="53"/>
      <c r="I124" s="53"/>
      <c r="J124" s="48">
        <f t="shared" si="3"/>
        <v>0</v>
      </c>
      <c r="K124" s="69"/>
      <c r="L124" s="70" t="str">
        <f>IF(AND(G124&lt;=Formato!$P$2,H124&lt;=Formato!$P$2,I124&lt;=Formato!$P$2,J124&lt;=Formato!$Q$2,K124&lt;=Formato!$O$2),Formato!$N$2,IF(AND(G124&lt;=Formato!$P$3,H124&lt;=Formato!$P$3,I124&lt;=Formato!$P$3,J124&lt;=Formato!$Q$3,K124&lt;=Formato!$O$3),Formato!$N$3,IF(AND(G124&lt;=Formato!$P$4,H124&lt;=Formato!$P$4,I124&lt;=Formato!$P$4,J124&lt;=Formato!$Q$4,K124&lt;=Formato!$O$4),Formato!$N$4,IF(AND(G124&lt;=Formato!$P$5,H124&lt;=Formato!$P$5,I124&lt;=Formato!$P$5,J124&lt;=Formato!$Q$5,K124&lt;=Formato!$O$5),Formato!$N$5,IF(AND(G124&lt;=Formato!$P$6,H124&lt;=Formato!$P$6,I124&lt;=Formato!$P$6,J124&lt;=Formato!$Q$6,K124&lt;=Formato!$O$6),Formato!$N$6,IF(AND(G124&lt;=Formato!$P$7,H124&lt;=Formato!$P$7,I124&lt;=Formato!$P$7,J124&lt;=Formato!$Q$7,K124&lt;=Formato!$O$7),Formato!$N$7,IF(AND(G124&lt;=Formato!$P$8,H124&lt;=Formato!$P$8,I124&lt;=Formato!$P$8,J124&lt;=Formato!$Q$8,K124&lt;=Formato!$O$8),Formato!$N$8,IF(AND(G124&lt;=Formato!$P$9,H124&lt;=Formato!$P$9,I124&lt;=Formato!$P$9,J124&lt;=Formato!$Q$9,K124&lt;=Formato!$O$9),Formato!$N$9,IF(AND(G124&lt;=Formato!$P$10,H124&lt;=Formato!$P$10,I124&lt;=Formato!$P$10,J124&lt;=Formato!$Q$10,K124&lt;=Formato!$O$10),Formato!$N$10,Formato!$N$11)))))))))</f>
        <v>XXXS</v>
      </c>
      <c r="M124" s="57">
        <f>VLOOKUP(L124,'Tamaños FBR'!$B$3:$F$12,5,0)*F124</f>
        <v>0</v>
      </c>
    </row>
    <row r="125" spans="2:13" ht="14.25" customHeight="1" x14ac:dyDescent="0.25">
      <c r="B125" s="53">
        <f t="shared" si="2"/>
        <v>110</v>
      </c>
      <c r="C125" s="53"/>
      <c r="D125" s="53"/>
      <c r="E125" s="53"/>
      <c r="F125" s="53"/>
      <c r="G125" s="53"/>
      <c r="H125" s="53"/>
      <c r="I125" s="53"/>
      <c r="J125" s="48">
        <f t="shared" si="3"/>
        <v>0</v>
      </c>
      <c r="K125" s="69"/>
      <c r="L125" s="70" t="str">
        <f>IF(AND(G125&lt;=Formato!$P$2,H125&lt;=Formato!$P$2,I125&lt;=Formato!$P$2,J125&lt;=Formato!$Q$2,K125&lt;=Formato!$O$2),Formato!$N$2,IF(AND(G125&lt;=Formato!$P$3,H125&lt;=Formato!$P$3,I125&lt;=Formato!$P$3,J125&lt;=Formato!$Q$3,K125&lt;=Formato!$O$3),Formato!$N$3,IF(AND(G125&lt;=Formato!$P$4,H125&lt;=Formato!$P$4,I125&lt;=Formato!$P$4,J125&lt;=Formato!$Q$4,K125&lt;=Formato!$O$4),Formato!$N$4,IF(AND(G125&lt;=Formato!$P$5,H125&lt;=Formato!$P$5,I125&lt;=Formato!$P$5,J125&lt;=Formato!$Q$5,K125&lt;=Formato!$O$5),Formato!$N$5,IF(AND(G125&lt;=Formato!$P$6,H125&lt;=Formato!$P$6,I125&lt;=Formato!$P$6,J125&lt;=Formato!$Q$6,K125&lt;=Formato!$O$6),Formato!$N$6,IF(AND(G125&lt;=Formato!$P$7,H125&lt;=Formato!$P$7,I125&lt;=Formato!$P$7,J125&lt;=Formato!$Q$7,K125&lt;=Formato!$O$7),Formato!$N$7,IF(AND(G125&lt;=Formato!$P$8,H125&lt;=Formato!$P$8,I125&lt;=Formato!$P$8,J125&lt;=Formato!$Q$8,K125&lt;=Formato!$O$8),Formato!$N$8,IF(AND(G125&lt;=Formato!$P$9,H125&lt;=Formato!$P$9,I125&lt;=Formato!$P$9,J125&lt;=Formato!$Q$9,K125&lt;=Formato!$O$9),Formato!$N$9,IF(AND(G125&lt;=Formato!$P$10,H125&lt;=Formato!$P$10,I125&lt;=Formato!$P$10,J125&lt;=Formato!$Q$10,K125&lt;=Formato!$O$10),Formato!$N$10,Formato!$N$11)))))))))</f>
        <v>XXXS</v>
      </c>
      <c r="M125" s="57">
        <f>VLOOKUP(L125,'Tamaños FBR'!$B$3:$F$12,5,0)*F125</f>
        <v>0</v>
      </c>
    </row>
    <row r="126" spans="2:13" ht="14.25" customHeight="1" x14ac:dyDescent="0.25">
      <c r="B126" s="53">
        <f t="shared" si="2"/>
        <v>111</v>
      </c>
      <c r="C126" s="53"/>
      <c r="D126" s="53"/>
      <c r="E126" s="53"/>
      <c r="F126" s="53"/>
      <c r="G126" s="53"/>
      <c r="H126" s="53"/>
      <c r="I126" s="53"/>
      <c r="J126" s="48">
        <f t="shared" si="3"/>
        <v>0</v>
      </c>
      <c r="K126" s="69"/>
      <c r="L126" s="70" t="str">
        <f>IF(AND(G126&lt;=Formato!$P$2,H126&lt;=Formato!$P$2,I126&lt;=Formato!$P$2,J126&lt;=Formato!$Q$2,K126&lt;=Formato!$O$2),Formato!$N$2,IF(AND(G126&lt;=Formato!$P$3,H126&lt;=Formato!$P$3,I126&lt;=Formato!$P$3,J126&lt;=Formato!$Q$3,K126&lt;=Formato!$O$3),Formato!$N$3,IF(AND(G126&lt;=Formato!$P$4,H126&lt;=Formato!$P$4,I126&lt;=Formato!$P$4,J126&lt;=Formato!$Q$4,K126&lt;=Formato!$O$4),Formato!$N$4,IF(AND(G126&lt;=Formato!$P$5,H126&lt;=Formato!$P$5,I126&lt;=Formato!$P$5,J126&lt;=Formato!$Q$5,K126&lt;=Formato!$O$5),Formato!$N$5,IF(AND(G126&lt;=Formato!$P$6,H126&lt;=Formato!$P$6,I126&lt;=Formato!$P$6,J126&lt;=Formato!$Q$6,K126&lt;=Formato!$O$6),Formato!$N$6,IF(AND(G126&lt;=Formato!$P$7,H126&lt;=Formato!$P$7,I126&lt;=Formato!$P$7,J126&lt;=Formato!$Q$7,K126&lt;=Formato!$O$7),Formato!$N$7,IF(AND(G126&lt;=Formato!$P$8,H126&lt;=Formato!$P$8,I126&lt;=Formato!$P$8,J126&lt;=Formato!$Q$8,K126&lt;=Formato!$O$8),Formato!$N$8,IF(AND(G126&lt;=Formato!$P$9,H126&lt;=Formato!$P$9,I126&lt;=Formato!$P$9,J126&lt;=Formato!$Q$9,K126&lt;=Formato!$O$9),Formato!$N$9,IF(AND(G126&lt;=Formato!$P$10,H126&lt;=Formato!$P$10,I126&lt;=Formato!$P$10,J126&lt;=Formato!$Q$10,K126&lt;=Formato!$O$10),Formato!$N$10,Formato!$N$11)))))))))</f>
        <v>XXXS</v>
      </c>
      <c r="M126" s="57">
        <f>VLOOKUP(L126,'Tamaños FBR'!$B$3:$F$12,5,0)*F126</f>
        <v>0</v>
      </c>
    </row>
    <row r="127" spans="2:13" ht="14.25" customHeight="1" x14ac:dyDescent="0.25">
      <c r="B127" s="53">
        <f t="shared" si="2"/>
        <v>112</v>
      </c>
      <c r="C127" s="53"/>
      <c r="D127" s="53"/>
      <c r="E127" s="53"/>
      <c r="F127" s="53"/>
      <c r="G127" s="53"/>
      <c r="H127" s="53"/>
      <c r="I127" s="53"/>
      <c r="J127" s="48">
        <f t="shared" si="3"/>
        <v>0</v>
      </c>
      <c r="K127" s="69"/>
      <c r="L127" s="70" t="str">
        <f>IF(AND(G127&lt;=Formato!$P$2,H127&lt;=Formato!$P$2,I127&lt;=Formato!$P$2,J127&lt;=Formato!$Q$2,K127&lt;=Formato!$O$2),Formato!$N$2,IF(AND(G127&lt;=Formato!$P$3,H127&lt;=Formato!$P$3,I127&lt;=Formato!$P$3,J127&lt;=Formato!$Q$3,K127&lt;=Formato!$O$3),Formato!$N$3,IF(AND(G127&lt;=Formato!$P$4,H127&lt;=Formato!$P$4,I127&lt;=Formato!$P$4,J127&lt;=Formato!$Q$4,K127&lt;=Formato!$O$4),Formato!$N$4,IF(AND(G127&lt;=Formato!$P$5,H127&lt;=Formato!$P$5,I127&lt;=Formato!$P$5,J127&lt;=Formato!$Q$5,K127&lt;=Formato!$O$5),Formato!$N$5,IF(AND(G127&lt;=Formato!$P$6,H127&lt;=Formato!$P$6,I127&lt;=Formato!$P$6,J127&lt;=Formato!$Q$6,K127&lt;=Formato!$O$6),Formato!$N$6,IF(AND(G127&lt;=Formato!$P$7,H127&lt;=Formato!$P$7,I127&lt;=Formato!$P$7,J127&lt;=Formato!$Q$7,K127&lt;=Formato!$O$7),Formato!$N$7,IF(AND(G127&lt;=Formato!$P$8,H127&lt;=Formato!$P$8,I127&lt;=Formato!$P$8,J127&lt;=Formato!$Q$8,K127&lt;=Formato!$O$8),Formato!$N$8,IF(AND(G127&lt;=Formato!$P$9,H127&lt;=Formato!$P$9,I127&lt;=Formato!$P$9,J127&lt;=Formato!$Q$9,K127&lt;=Formato!$O$9),Formato!$N$9,IF(AND(G127&lt;=Formato!$P$10,H127&lt;=Formato!$P$10,I127&lt;=Formato!$P$10,J127&lt;=Formato!$Q$10,K127&lt;=Formato!$O$10),Formato!$N$10,Formato!$N$11)))))))))</f>
        <v>XXXS</v>
      </c>
      <c r="M127" s="57">
        <f>VLOOKUP(L127,'Tamaños FBR'!$B$3:$F$12,5,0)*F127</f>
        <v>0</v>
      </c>
    </row>
    <row r="128" spans="2:13" ht="14.25" customHeight="1" x14ac:dyDescent="0.25">
      <c r="B128" s="53">
        <f t="shared" si="2"/>
        <v>113</v>
      </c>
      <c r="C128" s="53"/>
      <c r="D128" s="53"/>
      <c r="E128" s="53"/>
      <c r="F128" s="53"/>
      <c r="G128" s="53"/>
      <c r="H128" s="53"/>
      <c r="I128" s="53"/>
      <c r="J128" s="48">
        <f t="shared" si="3"/>
        <v>0</v>
      </c>
      <c r="K128" s="69"/>
      <c r="L128" s="70" t="str">
        <f>IF(AND(G128&lt;=Formato!$P$2,H128&lt;=Formato!$P$2,I128&lt;=Formato!$P$2,J128&lt;=Formato!$Q$2,K128&lt;=Formato!$O$2),Formato!$N$2,IF(AND(G128&lt;=Formato!$P$3,H128&lt;=Formato!$P$3,I128&lt;=Formato!$P$3,J128&lt;=Formato!$Q$3,K128&lt;=Formato!$O$3),Formato!$N$3,IF(AND(G128&lt;=Formato!$P$4,H128&lt;=Formato!$P$4,I128&lt;=Formato!$P$4,J128&lt;=Formato!$Q$4,K128&lt;=Formato!$O$4),Formato!$N$4,IF(AND(G128&lt;=Formato!$P$5,H128&lt;=Formato!$P$5,I128&lt;=Formato!$P$5,J128&lt;=Formato!$Q$5,K128&lt;=Formato!$O$5),Formato!$N$5,IF(AND(G128&lt;=Formato!$P$6,H128&lt;=Formato!$P$6,I128&lt;=Formato!$P$6,J128&lt;=Formato!$Q$6,K128&lt;=Formato!$O$6),Formato!$N$6,IF(AND(G128&lt;=Formato!$P$7,H128&lt;=Formato!$P$7,I128&lt;=Formato!$P$7,J128&lt;=Formato!$Q$7,K128&lt;=Formato!$O$7),Formato!$N$7,IF(AND(G128&lt;=Formato!$P$8,H128&lt;=Formato!$P$8,I128&lt;=Formato!$P$8,J128&lt;=Formato!$Q$8,K128&lt;=Formato!$O$8),Formato!$N$8,IF(AND(G128&lt;=Formato!$P$9,H128&lt;=Formato!$P$9,I128&lt;=Formato!$P$9,J128&lt;=Formato!$Q$9,K128&lt;=Formato!$O$9),Formato!$N$9,IF(AND(G128&lt;=Formato!$P$10,H128&lt;=Formato!$P$10,I128&lt;=Formato!$P$10,J128&lt;=Formato!$Q$10,K128&lt;=Formato!$O$10),Formato!$N$10,Formato!$N$11)))))))))</f>
        <v>XXXS</v>
      </c>
      <c r="M128" s="57">
        <f>VLOOKUP(L128,'Tamaños FBR'!$B$3:$F$12,5,0)*F128</f>
        <v>0</v>
      </c>
    </row>
    <row r="129" spans="2:13" ht="14.25" customHeight="1" x14ac:dyDescent="0.25">
      <c r="B129" s="53">
        <f t="shared" si="2"/>
        <v>114</v>
      </c>
      <c r="C129" s="53"/>
      <c r="D129" s="53"/>
      <c r="E129" s="53"/>
      <c r="F129" s="53"/>
      <c r="G129" s="53"/>
      <c r="H129" s="53"/>
      <c r="I129" s="53"/>
      <c r="J129" s="48">
        <f t="shared" si="3"/>
        <v>0</v>
      </c>
      <c r="K129" s="69"/>
      <c r="L129" s="70" t="str">
        <f>IF(AND(G129&lt;=Formato!$P$2,H129&lt;=Formato!$P$2,I129&lt;=Formato!$P$2,J129&lt;=Formato!$Q$2,K129&lt;=Formato!$O$2),Formato!$N$2,IF(AND(G129&lt;=Formato!$P$3,H129&lt;=Formato!$P$3,I129&lt;=Formato!$P$3,J129&lt;=Formato!$Q$3,K129&lt;=Formato!$O$3),Formato!$N$3,IF(AND(G129&lt;=Formato!$P$4,H129&lt;=Formato!$P$4,I129&lt;=Formato!$P$4,J129&lt;=Formato!$Q$4,K129&lt;=Formato!$O$4),Formato!$N$4,IF(AND(G129&lt;=Formato!$P$5,H129&lt;=Formato!$P$5,I129&lt;=Formato!$P$5,J129&lt;=Formato!$Q$5,K129&lt;=Formato!$O$5),Formato!$N$5,IF(AND(G129&lt;=Formato!$P$6,H129&lt;=Formato!$P$6,I129&lt;=Formato!$P$6,J129&lt;=Formato!$Q$6,K129&lt;=Formato!$O$6),Formato!$N$6,IF(AND(G129&lt;=Formato!$P$7,H129&lt;=Formato!$P$7,I129&lt;=Formato!$P$7,J129&lt;=Formato!$Q$7,K129&lt;=Formato!$O$7),Formato!$N$7,IF(AND(G129&lt;=Formato!$P$8,H129&lt;=Formato!$P$8,I129&lt;=Formato!$P$8,J129&lt;=Formato!$Q$8,K129&lt;=Formato!$O$8),Formato!$N$8,IF(AND(G129&lt;=Formato!$P$9,H129&lt;=Formato!$P$9,I129&lt;=Formato!$P$9,J129&lt;=Formato!$Q$9,K129&lt;=Formato!$O$9),Formato!$N$9,IF(AND(G129&lt;=Formato!$P$10,H129&lt;=Formato!$P$10,I129&lt;=Formato!$P$10,J129&lt;=Formato!$Q$10,K129&lt;=Formato!$O$10),Formato!$N$10,Formato!$N$11)))))))))</f>
        <v>XXXS</v>
      </c>
      <c r="M129" s="57">
        <f>VLOOKUP(L129,'Tamaños FBR'!$B$3:$F$12,5,0)*F129</f>
        <v>0</v>
      </c>
    </row>
    <row r="130" spans="2:13" ht="14.25" customHeight="1" x14ac:dyDescent="0.25">
      <c r="B130" s="53"/>
      <c r="C130" s="53"/>
      <c r="D130" s="53"/>
      <c r="E130" s="53"/>
      <c r="F130" s="53"/>
      <c r="G130" s="53"/>
      <c r="H130" s="53"/>
      <c r="I130" s="53"/>
      <c r="J130" s="48">
        <f t="shared" si="3"/>
        <v>0</v>
      </c>
      <c r="K130" s="69"/>
      <c r="L130" s="70" t="str">
        <f>IF(AND(G130&lt;=Formato!$P$2,H130&lt;=Formato!$P$2,I130&lt;=Formato!$P$2,J130&lt;=Formato!$Q$2,K130&lt;=Formato!$O$2),Formato!$N$2,IF(AND(G130&lt;=Formato!$P$3,H130&lt;=Formato!$P$3,I130&lt;=Formato!$P$3,J130&lt;=Formato!$Q$3,K130&lt;=Formato!$O$3),Formato!$N$3,IF(AND(G130&lt;=Formato!$P$4,H130&lt;=Formato!$P$4,I130&lt;=Formato!$P$4,J130&lt;=Formato!$Q$4,K130&lt;=Formato!$O$4),Formato!$N$4,IF(AND(G130&lt;=Formato!$P$5,H130&lt;=Formato!$P$5,I130&lt;=Formato!$P$5,J130&lt;=Formato!$Q$5,K130&lt;=Formato!$O$5),Formato!$N$5,IF(AND(G130&lt;=Formato!$P$6,H130&lt;=Formato!$P$6,I130&lt;=Formato!$P$6,J130&lt;=Formato!$Q$6,K130&lt;=Formato!$O$6),Formato!$N$6,IF(AND(G130&lt;=Formato!$P$7,H130&lt;=Formato!$P$7,I130&lt;=Formato!$P$7,J130&lt;=Formato!$Q$7,K130&lt;=Formato!$O$7),Formato!$N$7,IF(AND(G130&lt;=Formato!$P$8,H130&lt;=Formato!$P$8,I130&lt;=Formato!$P$8,J130&lt;=Formato!$Q$8,K130&lt;=Formato!$O$8),Formato!$N$8,IF(AND(G130&lt;=Formato!$P$9,H130&lt;=Formato!$P$9,I130&lt;=Formato!$P$9,J130&lt;=Formato!$Q$9,K130&lt;=Formato!$O$9),Formato!$N$9,IF(AND(G130&lt;=Formato!$P$10,H130&lt;=Formato!$P$10,I130&lt;=Formato!$P$10,J130&lt;=Formato!$Q$10,K130&lt;=Formato!$O$10),Formato!$N$10,Formato!$N$11)))))))))</f>
        <v>XXXS</v>
      </c>
      <c r="M130" s="57">
        <f>VLOOKUP(L130,'Tamaños FBR'!$B$3:$F$12,5,0)*F130</f>
        <v>0</v>
      </c>
    </row>
    <row r="131" spans="2:13" ht="14.25" customHeight="1" x14ac:dyDescent="0.25">
      <c r="B131" s="53"/>
      <c r="C131" s="53"/>
      <c r="D131" s="53"/>
      <c r="E131" s="53"/>
      <c r="F131" s="53"/>
      <c r="G131" s="53"/>
      <c r="H131" s="53"/>
      <c r="I131" s="53"/>
      <c r="J131" s="48">
        <f t="shared" si="3"/>
        <v>0</v>
      </c>
      <c r="K131" s="69"/>
      <c r="L131" s="70" t="str">
        <f>IF(AND(G131&lt;=Formato!$P$2,H131&lt;=Formato!$P$2,I131&lt;=Formato!$P$2,J131&lt;=Formato!$Q$2,K131&lt;=Formato!$O$2),Formato!$N$2,IF(AND(G131&lt;=Formato!$P$3,H131&lt;=Formato!$P$3,I131&lt;=Formato!$P$3,J131&lt;=Formato!$Q$3,K131&lt;=Formato!$O$3),Formato!$N$3,IF(AND(G131&lt;=Formato!$P$4,H131&lt;=Formato!$P$4,I131&lt;=Formato!$P$4,J131&lt;=Formato!$Q$4,K131&lt;=Formato!$O$4),Formato!$N$4,IF(AND(G131&lt;=Formato!$P$5,H131&lt;=Formato!$P$5,I131&lt;=Formato!$P$5,J131&lt;=Formato!$Q$5,K131&lt;=Formato!$O$5),Formato!$N$5,IF(AND(G131&lt;=Formato!$P$6,H131&lt;=Formato!$P$6,I131&lt;=Formato!$P$6,J131&lt;=Formato!$Q$6,K131&lt;=Formato!$O$6),Formato!$N$6,IF(AND(G131&lt;=Formato!$P$7,H131&lt;=Formato!$P$7,I131&lt;=Formato!$P$7,J131&lt;=Formato!$Q$7,K131&lt;=Formato!$O$7),Formato!$N$7,IF(AND(G131&lt;=Formato!$P$8,H131&lt;=Formato!$P$8,I131&lt;=Formato!$P$8,J131&lt;=Formato!$Q$8,K131&lt;=Formato!$O$8),Formato!$N$8,IF(AND(G131&lt;=Formato!$P$9,H131&lt;=Formato!$P$9,I131&lt;=Formato!$P$9,J131&lt;=Formato!$Q$9,K131&lt;=Formato!$O$9),Formato!$N$9,IF(AND(G131&lt;=Formato!$P$10,H131&lt;=Formato!$P$10,I131&lt;=Formato!$P$10,J131&lt;=Formato!$Q$10,K131&lt;=Formato!$O$10),Formato!$N$10,Formato!$N$11)))))))))</f>
        <v>XXXS</v>
      </c>
      <c r="M131" s="57">
        <f>VLOOKUP(L131,'Tamaños FBR'!$B$3:$F$12,5,0)*F131</f>
        <v>0</v>
      </c>
    </row>
    <row r="132" spans="2:13" ht="14.25" customHeight="1" x14ac:dyDescent="0.25">
      <c r="B132" s="53"/>
      <c r="C132" s="53"/>
      <c r="D132" s="53"/>
      <c r="E132" s="53"/>
      <c r="F132" s="53"/>
      <c r="G132" s="53"/>
      <c r="H132" s="53"/>
      <c r="I132" s="53"/>
      <c r="J132" s="48">
        <f t="shared" si="3"/>
        <v>0</v>
      </c>
      <c r="K132" s="69"/>
      <c r="L132" s="70" t="str">
        <f>IF(AND(G132&lt;=Formato!$P$2,H132&lt;=Formato!$P$2,I132&lt;=Formato!$P$2,J132&lt;=Formato!$Q$2,K132&lt;=Formato!$O$2),Formato!$N$2,IF(AND(G132&lt;=Formato!$P$3,H132&lt;=Formato!$P$3,I132&lt;=Formato!$P$3,J132&lt;=Formato!$Q$3,K132&lt;=Formato!$O$3),Formato!$N$3,IF(AND(G132&lt;=Formato!$P$4,H132&lt;=Formato!$P$4,I132&lt;=Formato!$P$4,J132&lt;=Formato!$Q$4,K132&lt;=Formato!$O$4),Formato!$N$4,IF(AND(G132&lt;=Formato!$P$5,H132&lt;=Formato!$P$5,I132&lt;=Formato!$P$5,J132&lt;=Formato!$Q$5,K132&lt;=Formato!$O$5),Formato!$N$5,IF(AND(G132&lt;=Formato!$P$6,H132&lt;=Formato!$P$6,I132&lt;=Formato!$P$6,J132&lt;=Formato!$Q$6,K132&lt;=Formato!$O$6),Formato!$N$6,IF(AND(G132&lt;=Formato!$P$7,H132&lt;=Formato!$P$7,I132&lt;=Formato!$P$7,J132&lt;=Formato!$Q$7,K132&lt;=Formato!$O$7),Formato!$N$7,IF(AND(G132&lt;=Formato!$P$8,H132&lt;=Formato!$P$8,I132&lt;=Formato!$P$8,J132&lt;=Formato!$Q$8,K132&lt;=Formato!$O$8),Formato!$N$8,IF(AND(G132&lt;=Formato!$P$9,H132&lt;=Formato!$P$9,I132&lt;=Formato!$P$9,J132&lt;=Formato!$Q$9,K132&lt;=Formato!$O$9),Formato!$N$9,IF(AND(G132&lt;=Formato!$P$10,H132&lt;=Formato!$P$10,I132&lt;=Formato!$P$10,J132&lt;=Formato!$Q$10,K132&lt;=Formato!$O$10),Formato!$N$10,Formato!$N$11)))))))))</f>
        <v>XXXS</v>
      </c>
      <c r="M132" s="57">
        <f>VLOOKUP(L132,'Tamaños FBR'!$B$3:$F$12,5,0)*F132</f>
        <v>0</v>
      </c>
    </row>
    <row r="133" spans="2:13" ht="14.25" customHeight="1" x14ac:dyDescent="0.25">
      <c r="B133" s="53"/>
      <c r="C133" s="53"/>
      <c r="D133" s="53"/>
      <c r="E133" s="53"/>
      <c r="F133" s="53"/>
      <c r="G133" s="53"/>
      <c r="H133" s="53"/>
      <c r="I133" s="53"/>
      <c r="J133" s="48">
        <f t="shared" si="3"/>
        <v>0</v>
      </c>
      <c r="K133" s="69"/>
      <c r="L133" s="70" t="str">
        <f>IF(AND(G133&lt;=Formato!$P$2,H133&lt;=Formato!$P$2,I133&lt;=Formato!$P$2,J133&lt;=Formato!$Q$2,K133&lt;=Formato!$O$2),Formato!$N$2,IF(AND(G133&lt;=Formato!$P$3,H133&lt;=Formato!$P$3,I133&lt;=Formato!$P$3,J133&lt;=Formato!$Q$3,K133&lt;=Formato!$O$3),Formato!$N$3,IF(AND(G133&lt;=Formato!$P$4,H133&lt;=Formato!$P$4,I133&lt;=Formato!$P$4,J133&lt;=Formato!$Q$4,K133&lt;=Formato!$O$4),Formato!$N$4,IF(AND(G133&lt;=Formato!$P$5,H133&lt;=Formato!$P$5,I133&lt;=Formato!$P$5,J133&lt;=Formato!$Q$5,K133&lt;=Formato!$O$5),Formato!$N$5,IF(AND(G133&lt;=Formato!$P$6,H133&lt;=Formato!$P$6,I133&lt;=Formato!$P$6,J133&lt;=Formato!$Q$6,K133&lt;=Formato!$O$6),Formato!$N$6,IF(AND(G133&lt;=Formato!$P$7,H133&lt;=Formato!$P$7,I133&lt;=Formato!$P$7,J133&lt;=Formato!$Q$7,K133&lt;=Formato!$O$7),Formato!$N$7,IF(AND(G133&lt;=Formato!$P$8,H133&lt;=Formato!$P$8,I133&lt;=Formato!$P$8,J133&lt;=Formato!$Q$8,K133&lt;=Formato!$O$8),Formato!$N$8,IF(AND(G133&lt;=Formato!$P$9,H133&lt;=Formato!$P$9,I133&lt;=Formato!$P$9,J133&lt;=Formato!$Q$9,K133&lt;=Formato!$O$9),Formato!$N$9,IF(AND(G133&lt;=Formato!$P$10,H133&lt;=Formato!$P$10,I133&lt;=Formato!$P$10,J133&lt;=Formato!$Q$10,K133&lt;=Formato!$O$10),Formato!$N$10,Formato!$N$11)))))))))</f>
        <v>XXXS</v>
      </c>
      <c r="M133" s="57">
        <f>VLOOKUP(L133,'Tamaños FBR'!$B$3:$F$12,5,0)*F133</f>
        <v>0</v>
      </c>
    </row>
    <row r="134" spans="2:13" ht="14.25" customHeight="1" x14ac:dyDescent="0.25">
      <c r="B134" s="53"/>
      <c r="C134" s="53"/>
      <c r="D134" s="53"/>
      <c r="E134" s="53"/>
      <c r="F134" s="53"/>
      <c r="G134" s="53"/>
      <c r="H134" s="53"/>
      <c r="I134" s="53"/>
      <c r="J134" s="48">
        <f t="shared" si="3"/>
        <v>0</v>
      </c>
      <c r="K134" s="69"/>
      <c r="L134" s="70" t="str">
        <f>IF(AND(G134&lt;=Formato!$P$2,H134&lt;=Formato!$P$2,I134&lt;=Formato!$P$2,J134&lt;=Formato!$Q$2,K134&lt;=Formato!$O$2),Formato!$N$2,IF(AND(G134&lt;=Formato!$P$3,H134&lt;=Formato!$P$3,I134&lt;=Formato!$P$3,J134&lt;=Formato!$Q$3,K134&lt;=Formato!$O$3),Formato!$N$3,IF(AND(G134&lt;=Formato!$P$4,H134&lt;=Formato!$P$4,I134&lt;=Formato!$P$4,J134&lt;=Formato!$Q$4,K134&lt;=Formato!$O$4),Formato!$N$4,IF(AND(G134&lt;=Formato!$P$5,H134&lt;=Formato!$P$5,I134&lt;=Formato!$P$5,J134&lt;=Formato!$Q$5,K134&lt;=Formato!$O$5),Formato!$N$5,IF(AND(G134&lt;=Formato!$P$6,H134&lt;=Formato!$P$6,I134&lt;=Formato!$P$6,J134&lt;=Formato!$Q$6,K134&lt;=Formato!$O$6),Formato!$N$6,IF(AND(G134&lt;=Formato!$P$7,H134&lt;=Formato!$P$7,I134&lt;=Formato!$P$7,J134&lt;=Formato!$Q$7,K134&lt;=Formato!$O$7),Formato!$N$7,IF(AND(G134&lt;=Formato!$P$8,H134&lt;=Formato!$P$8,I134&lt;=Formato!$P$8,J134&lt;=Formato!$Q$8,K134&lt;=Formato!$O$8),Formato!$N$8,IF(AND(G134&lt;=Formato!$P$9,H134&lt;=Formato!$P$9,I134&lt;=Formato!$P$9,J134&lt;=Formato!$Q$9,K134&lt;=Formato!$O$9),Formato!$N$9,IF(AND(G134&lt;=Formato!$P$10,H134&lt;=Formato!$P$10,I134&lt;=Formato!$P$10,J134&lt;=Formato!$Q$10,K134&lt;=Formato!$O$10),Formato!$N$10,Formato!$N$11)))))))))</f>
        <v>XXXS</v>
      </c>
      <c r="M134" s="57">
        <f>VLOOKUP(L134,'Tamaños FBR'!$B$3:$F$12,5,0)*F134</f>
        <v>0</v>
      </c>
    </row>
    <row r="135" spans="2:13" ht="14.25" customHeight="1" x14ac:dyDescent="0.25">
      <c r="B135" s="53"/>
      <c r="C135" s="53"/>
      <c r="D135" s="53"/>
      <c r="E135" s="53"/>
      <c r="F135" s="53"/>
      <c r="G135" s="53"/>
      <c r="H135" s="53"/>
      <c r="I135" s="53"/>
      <c r="J135" s="48">
        <f t="shared" si="3"/>
        <v>0</v>
      </c>
      <c r="K135" s="69"/>
      <c r="L135" s="70" t="str">
        <f>IF(AND(G135&lt;=Formato!$P$2,H135&lt;=Formato!$P$2,I135&lt;=Formato!$P$2,J135&lt;=Formato!$Q$2,K135&lt;=Formato!$O$2),Formato!$N$2,IF(AND(G135&lt;=Formato!$P$3,H135&lt;=Formato!$P$3,I135&lt;=Formato!$P$3,J135&lt;=Formato!$Q$3,K135&lt;=Formato!$O$3),Formato!$N$3,IF(AND(G135&lt;=Formato!$P$4,H135&lt;=Formato!$P$4,I135&lt;=Formato!$P$4,J135&lt;=Formato!$Q$4,K135&lt;=Formato!$O$4),Formato!$N$4,IF(AND(G135&lt;=Formato!$P$5,H135&lt;=Formato!$P$5,I135&lt;=Formato!$P$5,J135&lt;=Formato!$Q$5,K135&lt;=Formato!$O$5),Formato!$N$5,IF(AND(G135&lt;=Formato!$P$6,H135&lt;=Formato!$P$6,I135&lt;=Formato!$P$6,J135&lt;=Formato!$Q$6,K135&lt;=Formato!$O$6),Formato!$N$6,IF(AND(G135&lt;=Formato!$P$7,H135&lt;=Formato!$P$7,I135&lt;=Formato!$P$7,J135&lt;=Formato!$Q$7,K135&lt;=Formato!$O$7),Formato!$N$7,IF(AND(G135&lt;=Formato!$P$8,H135&lt;=Formato!$P$8,I135&lt;=Formato!$P$8,J135&lt;=Formato!$Q$8,K135&lt;=Formato!$O$8),Formato!$N$8,IF(AND(G135&lt;=Formato!$P$9,H135&lt;=Formato!$P$9,I135&lt;=Formato!$P$9,J135&lt;=Formato!$Q$9,K135&lt;=Formato!$O$9),Formato!$N$9,IF(AND(G135&lt;=Formato!$P$10,H135&lt;=Formato!$P$10,I135&lt;=Formato!$P$10,J135&lt;=Formato!$Q$10,K135&lt;=Formato!$O$10),Formato!$N$10,Formato!$N$11)))))))))</f>
        <v>XXXS</v>
      </c>
      <c r="M135" s="57">
        <f>VLOOKUP(L135,'Tamaños FBR'!$B$3:$F$12,5,0)*F135</f>
        <v>0</v>
      </c>
    </row>
    <row r="136" spans="2:13" ht="14.25" customHeight="1" x14ac:dyDescent="0.25">
      <c r="B136" s="53"/>
      <c r="C136" s="53"/>
      <c r="D136" s="53"/>
      <c r="E136" s="53"/>
      <c r="F136" s="53"/>
      <c r="G136" s="53"/>
      <c r="H136" s="53"/>
      <c r="I136" s="53"/>
      <c r="J136" s="48">
        <f t="shared" si="3"/>
        <v>0</v>
      </c>
      <c r="K136" s="69"/>
      <c r="L136" s="70" t="str">
        <f>IF(AND(G136&lt;=Formato!$P$2,H136&lt;=Formato!$P$2,I136&lt;=Formato!$P$2,J136&lt;=Formato!$Q$2,K136&lt;=Formato!$O$2),Formato!$N$2,IF(AND(G136&lt;=Formato!$P$3,H136&lt;=Formato!$P$3,I136&lt;=Formato!$P$3,J136&lt;=Formato!$Q$3,K136&lt;=Formato!$O$3),Formato!$N$3,IF(AND(G136&lt;=Formato!$P$4,H136&lt;=Formato!$P$4,I136&lt;=Formato!$P$4,J136&lt;=Formato!$Q$4,K136&lt;=Formato!$O$4),Formato!$N$4,IF(AND(G136&lt;=Formato!$P$5,H136&lt;=Formato!$P$5,I136&lt;=Formato!$P$5,J136&lt;=Formato!$Q$5,K136&lt;=Formato!$O$5),Formato!$N$5,IF(AND(G136&lt;=Formato!$P$6,H136&lt;=Formato!$P$6,I136&lt;=Formato!$P$6,J136&lt;=Formato!$Q$6,K136&lt;=Formato!$O$6),Formato!$N$6,IF(AND(G136&lt;=Formato!$P$7,H136&lt;=Formato!$P$7,I136&lt;=Formato!$P$7,J136&lt;=Formato!$Q$7,K136&lt;=Formato!$O$7),Formato!$N$7,IF(AND(G136&lt;=Formato!$P$8,H136&lt;=Formato!$P$8,I136&lt;=Formato!$P$8,J136&lt;=Formato!$Q$8,K136&lt;=Formato!$O$8),Formato!$N$8,IF(AND(G136&lt;=Formato!$P$9,H136&lt;=Formato!$P$9,I136&lt;=Formato!$P$9,J136&lt;=Formato!$Q$9,K136&lt;=Formato!$O$9),Formato!$N$9,IF(AND(G136&lt;=Formato!$P$10,H136&lt;=Formato!$P$10,I136&lt;=Formato!$P$10,J136&lt;=Formato!$Q$10,K136&lt;=Formato!$O$10),Formato!$N$10,Formato!$N$11)))))))))</f>
        <v>XXXS</v>
      </c>
      <c r="M136" s="57">
        <f>VLOOKUP(L136,'Tamaños FBR'!$B$3:$F$12,5,0)*F136</f>
        <v>0</v>
      </c>
    </row>
    <row r="137" spans="2:13" ht="14.25" customHeight="1" x14ac:dyDescent="0.25">
      <c r="B137" s="53"/>
      <c r="C137" s="53"/>
      <c r="D137" s="53"/>
      <c r="E137" s="53"/>
      <c r="F137" s="53"/>
      <c r="G137" s="53"/>
      <c r="H137" s="53"/>
      <c r="I137" s="53"/>
      <c r="J137" s="48">
        <f t="shared" si="3"/>
        <v>0</v>
      </c>
      <c r="K137" s="69"/>
      <c r="L137" s="70" t="str">
        <f>IF(AND(G137&lt;=Formato!$P$2,H137&lt;=Formato!$P$2,I137&lt;=Formato!$P$2,J137&lt;=Formato!$Q$2,K137&lt;=Formato!$O$2),Formato!$N$2,IF(AND(G137&lt;=Formato!$P$3,H137&lt;=Formato!$P$3,I137&lt;=Formato!$P$3,J137&lt;=Formato!$Q$3,K137&lt;=Formato!$O$3),Formato!$N$3,IF(AND(G137&lt;=Formato!$P$4,H137&lt;=Formato!$P$4,I137&lt;=Formato!$P$4,J137&lt;=Formato!$Q$4,K137&lt;=Formato!$O$4),Formato!$N$4,IF(AND(G137&lt;=Formato!$P$5,H137&lt;=Formato!$P$5,I137&lt;=Formato!$P$5,J137&lt;=Formato!$Q$5,K137&lt;=Formato!$O$5),Formato!$N$5,IF(AND(G137&lt;=Formato!$P$6,H137&lt;=Formato!$P$6,I137&lt;=Formato!$P$6,J137&lt;=Formato!$Q$6,K137&lt;=Formato!$O$6),Formato!$N$6,IF(AND(G137&lt;=Formato!$P$7,H137&lt;=Formato!$P$7,I137&lt;=Formato!$P$7,J137&lt;=Formato!$Q$7,K137&lt;=Formato!$O$7),Formato!$N$7,IF(AND(G137&lt;=Formato!$P$8,H137&lt;=Formato!$P$8,I137&lt;=Formato!$P$8,J137&lt;=Formato!$Q$8,K137&lt;=Formato!$O$8),Formato!$N$8,IF(AND(G137&lt;=Formato!$P$9,H137&lt;=Formato!$P$9,I137&lt;=Formato!$P$9,J137&lt;=Formato!$Q$9,K137&lt;=Formato!$O$9),Formato!$N$9,IF(AND(G137&lt;=Formato!$P$10,H137&lt;=Formato!$P$10,I137&lt;=Formato!$P$10,J137&lt;=Formato!$Q$10,K137&lt;=Formato!$O$10),Formato!$N$10,Formato!$N$11)))))))))</f>
        <v>XXXS</v>
      </c>
      <c r="M137" s="57">
        <f>VLOOKUP(L137,'Tamaños FBR'!$B$3:$F$12,5,0)*F137</f>
        <v>0</v>
      </c>
    </row>
    <row r="138" spans="2:13" ht="14.25" customHeight="1" x14ac:dyDescent="0.25">
      <c r="B138" s="53"/>
      <c r="C138" s="53"/>
      <c r="D138" s="53"/>
      <c r="E138" s="53"/>
      <c r="F138" s="53"/>
      <c r="G138" s="53"/>
      <c r="H138" s="53"/>
      <c r="I138" s="53"/>
      <c r="J138" s="48">
        <f t="shared" si="3"/>
        <v>0</v>
      </c>
      <c r="K138" s="69"/>
      <c r="L138" s="70" t="str">
        <f>IF(AND(G138&lt;=Formato!$P$2,H138&lt;=Formato!$P$2,I138&lt;=Formato!$P$2,J138&lt;=Formato!$Q$2,K138&lt;=Formato!$O$2),Formato!$N$2,IF(AND(G138&lt;=Formato!$P$3,H138&lt;=Formato!$P$3,I138&lt;=Formato!$P$3,J138&lt;=Formato!$Q$3,K138&lt;=Formato!$O$3),Formato!$N$3,IF(AND(G138&lt;=Formato!$P$4,H138&lt;=Formato!$P$4,I138&lt;=Formato!$P$4,J138&lt;=Formato!$Q$4,K138&lt;=Formato!$O$4),Formato!$N$4,IF(AND(G138&lt;=Formato!$P$5,H138&lt;=Formato!$P$5,I138&lt;=Formato!$P$5,J138&lt;=Formato!$Q$5,K138&lt;=Formato!$O$5),Formato!$N$5,IF(AND(G138&lt;=Formato!$P$6,H138&lt;=Formato!$P$6,I138&lt;=Formato!$P$6,J138&lt;=Formato!$Q$6,K138&lt;=Formato!$O$6),Formato!$N$6,IF(AND(G138&lt;=Formato!$P$7,H138&lt;=Formato!$P$7,I138&lt;=Formato!$P$7,J138&lt;=Formato!$Q$7,K138&lt;=Formato!$O$7),Formato!$N$7,IF(AND(G138&lt;=Formato!$P$8,H138&lt;=Formato!$P$8,I138&lt;=Formato!$P$8,J138&lt;=Formato!$Q$8,K138&lt;=Formato!$O$8),Formato!$N$8,IF(AND(G138&lt;=Formato!$P$9,H138&lt;=Formato!$P$9,I138&lt;=Formato!$P$9,J138&lt;=Formato!$Q$9,K138&lt;=Formato!$O$9),Formato!$N$9,IF(AND(G138&lt;=Formato!$P$10,H138&lt;=Formato!$P$10,I138&lt;=Formato!$P$10,J138&lt;=Formato!$Q$10,K138&lt;=Formato!$O$10),Formato!$N$10,Formato!$N$11)))))))))</f>
        <v>XXXS</v>
      </c>
      <c r="M138" s="57">
        <f>VLOOKUP(L138,'Tamaños FBR'!$B$3:$F$12,5,0)*F138</f>
        <v>0</v>
      </c>
    </row>
    <row r="139" spans="2:13" ht="14.25" customHeight="1" x14ac:dyDescent="0.25">
      <c r="B139" s="53"/>
      <c r="C139" s="53"/>
      <c r="D139" s="53"/>
      <c r="E139" s="53"/>
      <c r="F139" s="53"/>
      <c r="G139" s="53"/>
      <c r="H139" s="53"/>
      <c r="I139" s="53"/>
      <c r="J139" s="48">
        <f t="shared" si="3"/>
        <v>0</v>
      </c>
      <c r="K139" s="69"/>
      <c r="L139" s="70" t="str">
        <f>IF(AND(G139&lt;=Formato!$P$2,H139&lt;=Formato!$P$2,I139&lt;=Formato!$P$2,J139&lt;=Formato!$Q$2,K139&lt;=Formato!$O$2),Formato!$N$2,IF(AND(G139&lt;=Formato!$P$3,H139&lt;=Formato!$P$3,I139&lt;=Formato!$P$3,J139&lt;=Formato!$Q$3,K139&lt;=Formato!$O$3),Formato!$N$3,IF(AND(G139&lt;=Formato!$P$4,H139&lt;=Formato!$P$4,I139&lt;=Formato!$P$4,J139&lt;=Formato!$Q$4,K139&lt;=Formato!$O$4),Formato!$N$4,IF(AND(G139&lt;=Formato!$P$5,H139&lt;=Formato!$P$5,I139&lt;=Formato!$P$5,J139&lt;=Formato!$Q$5,K139&lt;=Formato!$O$5),Formato!$N$5,IF(AND(G139&lt;=Formato!$P$6,H139&lt;=Formato!$P$6,I139&lt;=Formato!$P$6,J139&lt;=Formato!$Q$6,K139&lt;=Formato!$O$6),Formato!$N$6,IF(AND(G139&lt;=Formato!$P$7,H139&lt;=Formato!$P$7,I139&lt;=Formato!$P$7,J139&lt;=Formato!$Q$7,K139&lt;=Formato!$O$7),Formato!$N$7,IF(AND(G139&lt;=Formato!$P$8,H139&lt;=Formato!$P$8,I139&lt;=Formato!$P$8,J139&lt;=Formato!$Q$8,K139&lt;=Formato!$O$8),Formato!$N$8,IF(AND(G139&lt;=Formato!$P$9,H139&lt;=Formato!$P$9,I139&lt;=Formato!$P$9,J139&lt;=Formato!$Q$9,K139&lt;=Formato!$O$9),Formato!$N$9,IF(AND(G139&lt;=Formato!$P$10,H139&lt;=Formato!$P$10,I139&lt;=Formato!$P$10,J139&lt;=Formato!$Q$10,K139&lt;=Formato!$O$10),Formato!$N$10,Formato!$N$11)))))))))</f>
        <v>XXXS</v>
      </c>
      <c r="M139" s="57">
        <f>VLOOKUP(L139,'Tamaños FBR'!$B$3:$F$12,5,0)*F139</f>
        <v>0</v>
      </c>
    </row>
    <row r="140" spans="2:13" ht="14.25" customHeight="1" x14ac:dyDescent="0.25">
      <c r="B140" s="53"/>
      <c r="C140" s="53"/>
      <c r="D140" s="53"/>
      <c r="E140" s="53"/>
      <c r="F140" s="53"/>
      <c r="G140" s="53"/>
      <c r="H140" s="53"/>
      <c r="I140" s="53"/>
      <c r="J140" s="48">
        <f t="shared" si="3"/>
        <v>0</v>
      </c>
      <c r="K140" s="69"/>
      <c r="L140" s="70" t="str">
        <f>IF(AND(G140&lt;=Formato!$P$2,H140&lt;=Formato!$P$2,I140&lt;=Formato!$P$2,J140&lt;=Formato!$Q$2,K140&lt;=Formato!$O$2),Formato!$N$2,IF(AND(G140&lt;=Formato!$P$3,H140&lt;=Formato!$P$3,I140&lt;=Formato!$P$3,J140&lt;=Formato!$Q$3,K140&lt;=Formato!$O$3),Formato!$N$3,IF(AND(G140&lt;=Formato!$P$4,H140&lt;=Formato!$P$4,I140&lt;=Formato!$P$4,J140&lt;=Formato!$Q$4,K140&lt;=Formato!$O$4),Formato!$N$4,IF(AND(G140&lt;=Formato!$P$5,H140&lt;=Formato!$P$5,I140&lt;=Formato!$P$5,J140&lt;=Formato!$Q$5,K140&lt;=Formato!$O$5),Formato!$N$5,IF(AND(G140&lt;=Formato!$P$6,H140&lt;=Formato!$P$6,I140&lt;=Formato!$P$6,J140&lt;=Formato!$Q$6,K140&lt;=Formato!$O$6),Formato!$N$6,IF(AND(G140&lt;=Formato!$P$7,H140&lt;=Formato!$P$7,I140&lt;=Formato!$P$7,J140&lt;=Formato!$Q$7,K140&lt;=Formato!$O$7),Formato!$N$7,IF(AND(G140&lt;=Formato!$P$8,H140&lt;=Formato!$P$8,I140&lt;=Formato!$P$8,J140&lt;=Formato!$Q$8,K140&lt;=Formato!$O$8),Formato!$N$8,IF(AND(G140&lt;=Formato!$P$9,H140&lt;=Formato!$P$9,I140&lt;=Formato!$P$9,J140&lt;=Formato!$Q$9,K140&lt;=Formato!$O$9),Formato!$N$9,IF(AND(G140&lt;=Formato!$P$10,H140&lt;=Formato!$P$10,I140&lt;=Formato!$P$10,J140&lt;=Formato!$Q$10,K140&lt;=Formato!$O$10),Formato!$N$10,Formato!$N$11)))))))))</f>
        <v>XXXS</v>
      </c>
      <c r="M140" s="57">
        <f>VLOOKUP(L140,'Tamaños FBR'!$B$3:$F$12,5,0)*F140</f>
        <v>0</v>
      </c>
    </row>
    <row r="141" spans="2:13" ht="14.25" customHeight="1" x14ac:dyDescent="0.25">
      <c r="B141" s="53"/>
      <c r="C141" s="53"/>
      <c r="D141" s="53"/>
      <c r="E141" s="53"/>
      <c r="F141" s="53"/>
      <c r="G141" s="53"/>
      <c r="H141" s="53"/>
      <c r="I141" s="53"/>
      <c r="J141" s="48">
        <f t="shared" si="3"/>
        <v>0</v>
      </c>
      <c r="K141" s="69"/>
      <c r="L141" s="70" t="str">
        <f>IF(AND(G141&lt;=Formato!$P$2,H141&lt;=Formato!$P$2,I141&lt;=Formato!$P$2,J141&lt;=Formato!$Q$2,K141&lt;=Formato!$O$2),Formato!$N$2,IF(AND(G141&lt;=Formato!$P$3,H141&lt;=Formato!$P$3,I141&lt;=Formato!$P$3,J141&lt;=Formato!$Q$3,K141&lt;=Formato!$O$3),Formato!$N$3,IF(AND(G141&lt;=Formato!$P$4,H141&lt;=Formato!$P$4,I141&lt;=Formato!$P$4,J141&lt;=Formato!$Q$4,K141&lt;=Formato!$O$4),Formato!$N$4,IF(AND(G141&lt;=Formato!$P$5,H141&lt;=Formato!$P$5,I141&lt;=Formato!$P$5,J141&lt;=Formato!$Q$5,K141&lt;=Formato!$O$5),Formato!$N$5,IF(AND(G141&lt;=Formato!$P$6,H141&lt;=Formato!$P$6,I141&lt;=Formato!$P$6,J141&lt;=Formato!$Q$6,K141&lt;=Formato!$O$6),Formato!$N$6,IF(AND(G141&lt;=Formato!$P$7,H141&lt;=Formato!$P$7,I141&lt;=Formato!$P$7,J141&lt;=Formato!$Q$7,K141&lt;=Formato!$O$7),Formato!$N$7,IF(AND(G141&lt;=Formato!$P$8,H141&lt;=Formato!$P$8,I141&lt;=Formato!$P$8,J141&lt;=Formato!$Q$8,K141&lt;=Formato!$O$8),Formato!$N$8,IF(AND(G141&lt;=Formato!$P$9,H141&lt;=Formato!$P$9,I141&lt;=Formato!$P$9,J141&lt;=Formato!$Q$9,K141&lt;=Formato!$O$9),Formato!$N$9,IF(AND(G141&lt;=Formato!$P$10,H141&lt;=Formato!$P$10,I141&lt;=Formato!$P$10,J141&lt;=Formato!$Q$10,K141&lt;=Formato!$O$10),Formato!$N$10,Formato!$N$11)))))))))</f>
        <v>XXXS</v>
      </c>
      <c r="M141" s="57">
        <f>VLOOKUP(L141,'Tamaños FBR'!$B$3:$F$12,5,0)*F141</f>
        <v>0</v>
      </c>
    </row>
    <row r="142" spans="2:13" ht="14.25" customHeight="1" x14ac:dyDescent="0.25">
      <c r="B142" s="53"/>
      <c r="C142" s="53"/>
      <c r="D142" s="53"/>
      <c r="E142" s="53"/>
      <c r="F142" s="53"/>
      <c r="G142" s="53"/>
      <c r="H142" s="53"/>
      <c r="I142" s="53"/>
      <c r="J142" s="48">
        <f t="shared" si="3"/>
        <v>0</v>
      </c>
      <c r="K142" s="69"/>
      <c r="L142" s="70" t="str">
        <f>IF(AND(G142&lt;=Formato!$P$2,H142&lt;=Formato!$P$2,I142&lt;=Formato!$P$2,J142&lt;=Formato!$Q$2,K142&lt;=Formato!$O$2),Formato!$N$2,IF(AND(G142&lt;=Formato!$P$3,H142&lt;=Formato!$P$3,I142&lt;=Formato!$P$3,J142&lt;=Formato!$Q$3,K142&lt;=Formato!$O$3),Formato!$N$3,IF(AND(G142&lt;=Formato!$P$4,H142&lt;=Formato!$P$4,I142&lt;=Formato!$P$4,J142&lt;=Formato!$Q$4,K142&lt;=Formato!$O$4),Formato!$N$4,IF(AND(G142&lt;=Formato!$P$5,H142&lt;=Formato!$P$5,I142&lt;=Formato!$P$5,J142&lt;=Formato!$Q$5,K142&lt;=Formato!$O$5),Formato!$N$5,IF(AND(G142&lt;=Formato!$P$6,H142&lt;=Formato!$P$6,I142&lt;=Formato!$P$6,J142&lt;=Formato!$Q$6,K142&lt;=Formato!$O$6),Formato!$N$6,IF(AND(G142&lt;=Formato!$P$7,H142&lt;=Formato!$P$7,I142&lt;=Formato!$P$7,J142&lt;=Formato!$Q$7,K142&lt;=Formato!$O$7),Formato!$N$7,IF(AND(G142&lt;=Formato!$P$8,H142&lt;=Formato!$P$8,I142&lt;=Formato!$P$8,J142&lt;=Formato!$Q$8,K142&lt;=Formato!$O$8),Formato!$N$8,IF(AND(G142&lt;=Formato!$P$9,H142&lt;=Formato!$P$9,I142&lt;=Formato!$P$9,J142&lt;=Formato!$Q$9,K142&lt;=Formato!$O$9),Formato!$N$9,IF(AND(G142&lt;=Formato!$P$10,H142&lt;=Formato!$P$10,I142&lt;=Formato!$P$10,J142&lt;=Formato!$Q$10,K142&lt;=Formato!$O$10),Formato!$N$10,Formato!$N$11)))))))))</f>
        <v>XXXS</v>
      </c>
      <c r="M142" s="57">
        <f>VLOOKUP(L142,'Tamaños FBR'!$B$3:$F$12,5,0)*F142</f>
        <v>0</v>
      </c>
    </row>
    <row r="143" spans="2:13" ht="14.25" customHeight="1" x14ac:dyDescent="0.25">
      <c r="B143" s="53"/>
      <c r="C143" s="53"/>
      <c r="D143" s="53"/>
      <c r="E143" s="53"/>
      <c r="F143" s="53"/>
      <c r="G143" s="53"/>
      <c r="H143" s="53"/>
      <c r="I143" s="53"/>
      <c r="J143" s="48">
        <f t="shared" si="3"/>
        <v>0</v>
      </c>
      <c r="K143" s="69"/>
      <c r="L143" s="70" t="str">
        <f>IF(AND(G143&lt;=Formato!$P$2,H143&lt;=Formato!$P$2,I143&lt;=Formato!$P$2,J143&lt;=Formato!$Q$2,K143&lt;=Formato!$O$2),Formato!$N$2,IF(AND(G143&lt;=Formato!$P$3,H143&lt;=Formato!$P$3,I143&lt;=Formato!$P$3,J143&lt;=Formato!$Q$3,K143&lt;=Formato!$O$3),Formato!$N$3,IF(AND(G143&lt;=Formato!$P$4,H143&lt;=Formato!$P$4,I143&lt;=Formato!$P$4,J143&lt;=Formato!$Q$4,K143&lt;=Formato!$O$4),Formato!$N$4,IF(AND(G143&lt;=Formato!$P$5,H143&lt;=Formato!$P$5,I143&lt;=Formato!$P$5,J143&lt;=Formato!$Q$5,K143&lt;=Formato!$O$5),Formato!$N$5,IF(AND(G143&lt;=Formato!$P$6,H143&lt;=Formato!$P$6,I143&lt;=Formato!$P$6,J143&lt;=Formato!$Q$6,K143&lt;=Formato!$O$6),Formato!$N$6,IF(AND(G143&lt;=Formato!$P$7,H143&lt;=Formato!$P$7,I143&lt;=Formato!$P$7,J143&lt;=Formato!$Q$7,K143&lt;=Formato!$O$7),Formato!$N$7,IF(AND(G143&lt;=Formato!$P$8,H143&lt;=Formato!$P$8,I143&lt;=Formato!$P$8,J143&lt;=Formato!$Q$8,K143&lt;=Formato!$O$8),Formato!$N$8,IF(AND(G143&lt;=Formato!$P$9,H143&lt;=Formato!$P$9,I143&lt;=Formato!$P$9,J143&lt;=Formato!$Q$9,K143&lt;=Formato!$O$9),Formato!$N$9,IF(AND(G143&lt;=Formato!$P$10,H143&lt;=Formato!$P$10,I143&lt;=Formato!$P$10,J143&lt;=Formato!$Q$10,K143&lt;=Formato!$O$10),Formato!$N$10,Formato!$N$11)))))))))</f>
        <v>XXXS</v>
      </c>
      <c r="M143" s="57">
        <f>VLOOKUP(L143,'Tamaños FBR'!$B$3:$F$12,5,0)*F143</f>
        <v>0</v>
      </c>
    </row>
    <row r="144" spans="2:13" ht="14.25" customHeight="1" x14ac:dyDescent="0.25">
      <c r="B144" s="53"/>
      <c r="C144" s="53"/>
      <c r="D144" s="53"/>
      <c r="E144" s="53"/>
      <c r="F144" s="53"/>
      <c r="G144" s="53"/>
      <c r="H144" s="53"/>
      <c r="I144" s="53"/>
      <c r="J144" s="48">
        <f t="shared" si="3"/>
        <v>0</v>
      </c>
      <c r="K144" s="69"/>
      <c r="L144" s="70" t="str">
        <f>IF(AND(G144&lt;=Formato!$P$2,H144&lt;=Formato!$P$2,I144&lt;=Formato!$P$2,J144&lt;=Formato!$Q$2,K144&lt;=Formato!$O$2),Formato!$N$2,IF(AND(G144&lt;=Formato!$P$3,H144&lt;=Formato!$P$3,I144&lt;=Formato!$P$3,J144&lt;=Formato!$Q$3,K144&lt;=Formato!$O$3),Formato!$N$3,IF(AND(G144&lt;=Formato!$P$4,H144&lt;=Formato!$P$4,I144&lt;=Formato!$P$4,J144&lt;=Formato!$Q$4,K144&lt;=Formato!$O$4),Formato!$N$4,IF(AND(G144&lt;=Formato!$P$5,H144&lt;=Formato!$P$5,I144&lt;=Formato!$P$5,J144&lt;=Formato!$Q$5,K144&lt;=Formato!$O$5),Formato!$N$5,IF(AND(G144&lt;=Formato!$P$6,H144&lt;=Formato!$P$6,I144&lt;=Formato!$P$6,J144&lt;=Formato!$Q$6,K144&lt;=Formato!$O$6),Formato!$N$6,IF(AND(G144&lt;=Formato!$P$7,H144&lt;=Formato!$P$7,I144&lt;=Formato!$P$7,J144&lt;=Formato!$Q$7,K144&lt;=Formato!$O$7),Formato!$N$7,IF(AND(G144&lt;=Formato!$P$8,H144&lt;=Formato!$P$8,I144&lt;=Formato!$P$8,J144&lt;=Formato!$Q$8,K144&lt;=Formato!$O$8),Formato!$N$8,IF(AND(G144&lt;=Formato!$P$9,H144&lt;=Formato!$P$9,I144&lt;=Formato!$P$9,J144&lt;=Formato!$Q$9,K144&lt;=Formato!$O$9),Formato!$N$9,IF(AND(G144&lt;=Formato!$P$10,H144&lt;=Formato!$P$10,I144&lt;=Formato!$P$10,J144&lt;=Formato!$Q$10,K144&lt;=Formato!$O$10),Formato!$N$10,Formato!$N$11)))))))))</f>
        <v>XXXS</v>
      </c>
      <c r="M144" s="57">
        <f>VLOOKUP(L144,'Tamaños FBR'!$B$3:$F$12,5,0)*F144</f>
        <v>0</v>
      </c>
    </row>
    <row r="145" spans="2:13" ht="14.25" customHeight="1" x14ac:dyDescent="0.25">
      <c r="B145" s="53"/>
      <c r="C145" s="53"/>
      <c r="D145" s="53"/>
      <c r="E145" s="53"/>
      <c r="F145" s="53"/>
      <c r="G145" s="53"/>
      <c r="H145" s="53"/>
      <c r="I145" s="53"/>
      <c r="J145" s="48">
        <f t="shared" ref="J145:J208" si="4">G145*H145*I145/100/100/100</f>
        <v>0</v>
      </c>
      <c r="K145" s="69"/>
      <c r="L145" s="70" t="str">
        <f>IF(AND(G145&lt;=Formato!$P$2,H145&lt;=Formato!$P$2,I145&lt;=Formato!$P$2,J145&lt;=Formato!$Q$2,K145&lt;=Formato!$O$2),Formato!$N$2,IF(AND(G145&lt;=Formato!$P$3,H145&lt;=Formato!$P$3,I145&lt;=Formato!$P$3,J145&lt;=Formato!$Q$3,K145&lt;=Formato!$O$3),Formato!$N$3,IF(AND(G145&lt;=Formato!$P$4,H145&lt;=Formato!$P$4,I145&lt;=Formato!$P$4,J145&lt;=Formato!$Q$4,K145&lt;=Formato!$O$4),Formato!$N$4,IF(AND(G145&lt;=Formato!$P$5,H145&lt;=Formato!$P$5,I145&lt;=Formato!$P$5,J145&lt;=Formato!$Q$5,K145&lt;=Formato!$O$5),Formato!$N$5,IF(AND(G145&lt;=Formato!$P$6,H145&lt;=Formato!$P$6,I145&lt;=Formato!$P$6,J145&lt;=Formato!$Q$6,K145&lt;=Formato!$O$6),Formato!$N$6,IF(AND(G145&lt;=Formato!$P$7,H145&lt;=Formato!$P$7,I145&lt;=Formato!$P$7,J145&lt;=Formato!$Q$7,K145&lt;=Formato!$O$7),Formato!$N$7,IF(AND(G145&lt;=Formato!$P$8,H145&lt;=Formato!$P$8,I145&lt;=Formato!$P$8,J145&lt;=Formato!$Q$8,K145&lt;=Formato!$O$8),Formato!$N$8,IF(AND(G145&lt;=Formato!$P$9,H145&lt;=Formato!$P$9,I145&lt;=Formato!$P$9,J145&lt;=Formato!$Q$9,K145&lt;=Formato!$O$9),Formato!$N$9,IF(AND(G145&lt;=Formato!$P$10,H145&lt;=Formato!$P$10,I145&lt;=Formato!$P$10,J145&lt;=Formato!$Q$10,K145&lt;=Formato!$O$10),Formato!$N$10,Formato!$N$11)))))))))</f>
        <v>XXXS</v>
      </c>
      <c r="M145" s="57">
        <f>VLOOKUP(L145,'Tamaños FBR'!$B$3:$F$12,5,0)*F145</f>
        <v>0</v>
      </c>
    </row>
    <row r="146" spans="2:13" ht="14.25" customHeight="1" x14ac:dyDescent="0.25">
      <c r="B146" s="53"/>
      <c r="C146" s="53"/>
      <c r="D146" s="53"/>
      <c r="E146" s="53"/>
      <c r="F146" s="53"/>
      <c r="G146" s="53"/>
      <c r="H146" s="53"/>
      <c r="I146" s="53"/>
      <c r="J146" s="48">
        <f t="shared" si="4"/>
        <v>0</v>
      </c>
      <c r="K146" s="69"/>
      <c r="L146" s="70" t="str">
        <f>IF(AND(G146&lt;=Formato!$P$2,H146&lt;=Formato!$P$2,I146&lt;=Formato!$P$2,J146&lt;=Formato!$Q$2,K146&lt;=Formato!$O$2),Formato!$N$2,IF(AND(G146&lt;=Formato!$P$3,H146&lt;=Formato!$P$3,I146&lt;=Formato!$P$3,J146&lt;=Formato!$Q$3,K146&lt;=Formato!$O$3),Formato!$N$3,IF(AND(G146&lt;=Formato!$P$4,H146&lt;=Formato!$P$4,I146&lt;=Formato!$P$4,J146&lt;=Formato!$Q$4,K146&lt;=Formato!$O$4),Formato!$N$4,IF(AND(G146&lt;=Formato!$P$5,H146&lt;=Formato!$P$5,I146&lt;=Formato!$P$5,J146&lt;=Formato!$Q$5,K146&lt;=Formato!$O$5),Formato!$N$5,IF(AND(G146&lt;=Formato!$P$6,H146&lt;=Formato!$P$6,I146&lt;=Formato!$P$6,J146&lt;=Formato!$Q$6,K146&lt;=Formato!$O$6),Formato!$N$6,IF(AND(G146&lt;=Formato!$P$7,H146&lt;=Formato!$P$7,I146&lt;=Formato!$P$7,J146&lt;=Formato!$Q$7,K146&lt;=Formato!$O$7),Formato!$N$7,IF(AND(G146&lt;=Formato!$P$8,H146&lt;=Formato!$P$8,I146&lt;=Formato!$P$8,J146&lt;=Formato!$Q$8,K146&lt;=Formato!$O$8),Formato!$N$8,IF(AND(G146&lt;=Formato!$P$9,H146&lt;=Formato!$P$9,I146&lt;=Formato!$P$9,J146&lt;=Formato!$Q$9,K146&lt;=Formato!$O$9),Formato!$N$9,IF(AND(G146&lt;=Formato!$P$10,H146&lt;=Formato!$P$10,I146&lt;=Formato!$P$10,J146&lt;=Formato!$Q$10,K146&lt;=Formato!$O$10),Formato!$N$10,Formato!$N$11)))))))))</f>
        <v>XXXS</v>
      </c>
      <c r="M146" s="57">
        <f>VLOOKUP(L146,'Tamaños FBR'!$B$3:$F$12,5,0)*F146</f>
        <v>0</v>
      </c>
    </row>
    <row r="147" spans="2:13" ht="14.25" customHeight="1" x14ac:dyDescent="0.25">
      <c r="B147" s="53"/>
      <c r="C147" s="53"/>
      <c r="D147" s="53"/>
      <c r="E147" s="53"/>
      <c r="F147" s="53"/>
      <c r="G147" s="53"/>
      <c r="H147" s="53"/>
      <c r="I147" s="53"/>
      <c r="J147" s="48">
        <f t="shared" si="4"/>
        <v>0</v>
      </c>
      <c r="K147" s="69"/>
      <c r="L147" s="70" t="str">
        <f>IF(AND(G147&lt;=Formato!$P$2,H147&lt;=Formato!$P$2,I147&lt;=Formato!$P$2,J147&lt;=Formato!$Q$2,K147&lt;=Formato!$O$2),Formato!$N$2,IF(AND(G147&lt;=Formato!$P$3,H147&lt;=Formato!$P$3,I147&lt;=Formato!$P$3,J147&lt;=Formato!$Q$3,K147&lt;=Formato!$O$3),Formato!$N$3,IF(AND(G147&lt;=Formato!$P$4,H147&lt;=Formato!$P$4,I147&lt;=Formato!$P$4,J147&lt;=Formato!$Q$4,K147&lt;=Formato!$O$4),Formato!$N$4,IF(AND(G147&lt;=Formato!$P$5,H147&lt;=Formato!$P$5,I147&lt;=Formato!$P$5,J147&lt;=Formato!$Q$5,K147&lt;=Formato!$O$5),Formato!$N$5,IF(AND(G147&lt;=Formato!$P$6,H147&lt;=Formato!$P$6,I147&lt;=Formato!$P$6,J147&lt;=Formato!$Q$6,K147&lt;=Formato!$O$6),Formato!$N$6,IF(AND(G147&lt;=Formato!$P$7,H147&lt;=Formato!$P$7,I147&lt;=Formato!$P$7,J147&lt;=Formato!$Q$7,K147&lt;=Formato!$O$7),Formato!$N$7,IF(AND(G147&lt;=Formato!$P$8,H147&lt;=Formato!$P$8,I147&lt;=Formato!$P$8,J147&lt;=Formato!$Q$8,K147&lt;=Formato!$O$8),Formato!$N$8,IF(AND(G147&lt;=Formato!$P$9,H147&lt;=Formato!$P$9,I147&lt;=Formato!$P$9,J147&lt;=Formato!$Q$9,K147&lt;=Formato!$O$9),Formato!$N$9,IF(AND(G147&lt;=Formato!$P$10,H147&lt;=Formato!$P$10,I147&lt;=Formato!$P$10,J147&lt;=Formato!$Q$10,K147&lt;=Formato!$O$10),Formato!$N$10,Formato!$N$11)))))))))</f>
        <v>XXXS</v>
      </c>
      <c r="M147" s="57">
        <f>VLOOKUP(L147,'Tamaños FBR'!$B$3:$F$12,5,0)*F147</f>
        <v>0</v>
      </c>
    </row>
    <row r="148" spans="2:13" ht="14.25" customHeight="1" x14ac:dyDescent="0.25">
      <c r="B148" s="53"/>
      <c r="C148" s="53"/>
      <c r="D148" s="53"/>
      <c r="E148" s="53"/>
      <c r="F148" s="53"/>
      <c r="G148" s="53"/>
      <c r="H148" s="53"/>
      <c r="I148" s="53"/>
      <c r="J148" s="48">
        <f t="shared" si="4"/>
        <v>0</v>
      </c>
      <c r="K148" s="69"/>
      <c r="L148" s="70" t="str">
        <f>IF(AND(G148&lt;=Formato!$P$2,H148&lt;=Formato!$P$2,I148&lt;=Formato!$P$2,J148&lt;=Formato!$Q$2,K148&lt;=Formato!$O$2),Formato!$N$2,IF(AND(G148&lt;=Formato!$P$3,H148&lt;=Formato!$P$3,I148&lt;=Formato!$P$3,J148&lt;=Formato!$Q$3,K148&lt;=Formato!$O$3),Formato!$N$3,IF(AND(G148&lt;=Formato!$P$4,H148&lt;=Formato!$P$4,I148&lt;=Formato!$P$4,J148&lt;=Formato!$Q$4,K148&lt;=Formato!$O$4),Formato!$N$4,IF(AND(G148&lt;=Formato!$P$5,H148&lt;=Formato!$P$5,I148&lt;=Formato!$P$5,J148&lt;=Formato!$Q$5,K148&lt;=Formato!$O$5),Formato!$N$5,IF(AND(G148&lt;=Formato!$P$6,H148&lt;=Formato!$P$6,I148&lt;=Formato!$P$6,J148&lt;=Formato!$Q$6,K148&lt;=Formato!$O$6),Formato!$N$6,IF(AND(G148&lt;=Formato!$P$7,H148&lt;=Formato!$P$7,I148&lt;=Formato!$P$7,J148&lt;=Formato!$Q$7,K148&lt;=Formato!$O$7),Formato!$N$7,IF(AND(G148&lt;=Formato!$P$8,H148&lt;=Formato!$P$8,I148&lt;=Formato!$P$8,J148&lt;=Formato!$Q$8,K148&lt;=Formato!$O$8),Formato!$N$8,IF(AND(G148&lt;=Formato!$P$9,H148&lt;=Formato!$P$9,I148&lt;=Formato!$P$9,J148&lt;=Formato!$Q$9,K148&lt;=Formato!$O$9),Formato!$N$9,IF(AND(G148&lt;=Formato!$P$10,H148&lt;=Formato!$P$10,I148&lt;=Formato!$P$10,J148&lt;=Formato!$Q$10,K148&lt;=Formato!$O$10),Formato!$N$10,Formato!$N$11)))))))))</f>
        <v>XXXS</v>
      </c>
      <c r="M148" s="57">
        <f>VLOOKUP(L148,'Tamaños FBR'!$B$3:$F$12,5,0)*F148</f>
        <v>0</v>
      </c>
    </row>
    <row r="149" spans="2:13" ht="14.25" customHeight="1" x14ac:dyDescent="0.25">
      <c r="B149" s="53"/>
      <c r="C149" s="53"/>
      <c r="D149" s="53"/>
      <c r="E149" s="53"/>
      <c r="F149" s="53"/>
      <c r="G149" s="53"/>
      <c r="H149" s="53"/>
      <c r="I149" s="53"/>
      <c r="J149" s="48">
        <f t="shared" si="4"/>
        <v>0</v>
      </c>
      <c r="K149" s="69"/>
      <c r="L149" s="70" t="str">
        <f>IF(AND(G149&lt;=Formato!$P$2,H149&lt;=Formato!$P$2,I149&lt;=Formato!$P$2,J149&lt;=Formato!$Q$2,K149&lt;=Formato!$O$2),Formato!$N$2,IF(AND(G149&lt;=Formato!$P$3,H149&lt;=Formato!$P$3,I149&lt;=Formato!$P$3,J149&lt;=Formato!$Q$3,K149&lt;=Formato!$O$3),Formato!$N$3,IF(AND(G149&lt;=Formato!$P$4,H149&lt;=Formato!$P$4,I149&lt;=Formato!$P$4,J149&lt;=Formato!$Q$4,K149&lt;=Formato!$O$4),Formato!$N$4,IF(AND(G149&lt;=Formato!$P$5,H149&lt;=Formato!$P$5,I149&lt;=Formato!$P$5,J149&lt;=Formato!$Q$5,K149&lt;=Formato!$O$5),Formato!$N$5,IF(AND(G149&lt;=Formato!$P$6,H149&lt;=Formato!$P$6,I149&lt;=Formato!$P$6,J149&lt;=Formato!$Q$6,K149&lt;=Formato!$O$6),Formato!$N$6,IF(AND(G149&lt;=Formato!$P$7,H149&lt;=Formato!$P$7,I149&lt;=Formato!$P$7,J149&lt;=Formato!$Q$7,K149&lt;=Formato!$O$7),Formato!$N$7,IF(AND(G149&lt;=Formato!$P$8,H149&lt;=Formato!$P$8,I149&lt;=Formato!$P$8,J149&lt;=Formato!$Q$8,K149&lt;=Formato!$O$8),Formato!$N$8,IF(AND(G149&lt;=Formato!$P$9,H149&lt;=Formato!$P$9,I149&lt;=Formato!$P$9,J149&lt;=Formato!$Q$9,K149&lt;=Formato!$O$9),Formato!$N$9,IF(AND(G149&lt;=Formato!$P$10,H149&lt;=Formato!$P$10,I149&lt;=Formato!$P$10,J149&lt;=Formato!$Q$10,K149&lt;=Formato!$O$10),Formato!$N$10,Formato!$N$11)))))))))</f>
        <v>XXXS</v>
      </c>
      <c r="M149" s="57">
        <f>VLOOKUP(L149,'Tamaños FBR'!$B$3:$F$12,5,0)*F149</f>
        <v>0</v>
      </c>
    </row>
    <row r="150" spans="2:13" ht="14.25" customHeight="1" x14ac:dyDescent="0.25">
      <c r="B150" s="53"/>
      <c r="C150" s="53"/>
      <c r="D150" s="53"/>
      <c r="E150" s="53"/>
      <c r="F150" s="53"/>
      <c r="G150" s="53"/>
      <c r="H150" s="53"/>
      <c r="I150" s="53"/>
      <c r="J150" s="48">
        <f t="shared" si="4"/>
        <v>0</v>
      </c>
      <c r="K150" s="69"/>
      <c r="L150" s="70" t="str">
        <f>IF(AND(G150&lt;=Formato!$P$2,H150&lt;=Formato!$P$2,I150&lt;=Formato!$P$2,J150&lt;=Formato!$Q$2,K150&lt;=Formato!$O$2),Formato!$N$2,IF(AND(G150&lt;=Formato!$P$3,H150&lt;=Formato!$P$3,I150&lt;=Formato!$P$3,J150&lt;=Formato!$Q$3,K150&lt;=Formato!$O$3),Formato!$N$3,IF(AND(G150&lt;=Formato!$P$4,H150&lt;=Formato!$P$4,I150&lt;=Formato!$P$4,J150&lt;=Formato!$Q$4,K150&lt;=Formato!$O$4),Formato!$N$4,IF(AND(G150&lt;=Formato!$P$5,H150&lt;=Formato!$P$5,I150&lt;=Formato!$P$5,J150&lt;=Formato!$Q$5,K150&lt;=Formato!$O$5),Formato!$N$5,IF(AND(G150&lt;=Formato!$P$6,H150&lt;=Formato!$P$6,I150&lt;=Formato!$P$6,J150&lt;=Formato!$Q$6,K150&lt;=Formato!$O$6),Formato!$N$6,IF(AND(G150&lt;=Formato!$P$7,H150&lt;=Formato!$P$7,I150&lt;=Formato!$P$7,J150&lt;=Formato!$Q$7,K150&lt;=Formato!$O$7),Formato!$N$7,IF(AND(G150&lt;=Formato!$P$8,H150&lt;=Formato!$P$8,I150&lt;=Formato!$P$8,J150&lt;=Formato!$Q$8,K150&lt;=Formato!$O$8),Formato!$N$8,IF(AND(G150&lt;=Formato!$P$9,H150&lt;=Formato!$P$9,I150&lt;=Formato!$P$9,J150&lt;=Formato!$Q$9,K150&lt;=Formato!$O$9),Formato!$N$9,IF(AND(G150&lt;=Formato!$P$10,H150&lt;=Formato!$P$10,I150&lt;=Formato!$P$10,J150&lt;=Formato!$Q$10,K150&lt;=Formato!$O$10),Formato!$N$10,Formato!$N$11)))))))))</f>
        <v>XXXS</v>
      </c>
      <c r="M150" s="57">
        <f>VLOOKUP(L150,'Tamaños FBR'!$B$3:$F$12,5,0)*F150</f>
        <v>0</v>
      </c>
    </row>
    <row r="151" spans="2:13" ht="14.25" customHeight="1" x14ac:dyDescent="0.25">
      <c r="B151" s="53"/>
      <c r="C151" s="53"/>
      <c r="D151" s="53"/>
      <c r="E151" s="53"/>
      <c r="F151" s="53"/>
      <c r="G151" s="53"/>
      <c r="H151" s="53"/>
      <c r="I151" s="53"/>
      <c r="J151" s="48">
        <f t="shared" si="4"/>
        <v>0</v>
      </c>
      <c r="K151" s="69"/>
      <c r="L151" s="70" t="str">
        <f>IF(AND(G151&lt;=Formato!$P$2,H151&lt;=Formato!$P$2,I151&lt;=Formato!$P$2,J151&lt;=Formato!$Q$2,K151&lt;=Formato!$O$2),Formato!$N$2,IF(AND(G151&lt;=Formato!$P$3,H151&lt;=Formato!$P$3,I151&lt;=Formato!$P$3,J151&lt;=Formato!$Q$3,K151&lt;=Formato!$O$3),Formato!$N$3,IF(AND(G151&lt;=Formato!$P$4,H151&lt;=Formato!$P$4,I151&lt;=Formato!$P$4,J151&lt;=Formato!$Q$4,K151&lt;=Formato!$O$4),Formato!$N$4,IF(AND(G151&lt;=Formato!$P$5,H151&lt;=Formato!$P$5,I151&lt;=Formato!$P$5,J151&lt;=Formato!$Q$5,K151&lt;=Formato!$O$5),Formato!$N$5,IF(AND(G151&lt;=Formato!$P$6,H151&lt;=Formato!$P$6,I151&lt;=Formato!$P$6,J151&lt;=Formato!$Q$6,K151&lt;=Formato!$O$6),Formato!$N$6,IF(AND(G151&lt;=Formato!$P$7,H151&lt;=Formato!$P$7,I151&lt;=Formato!$P$7,J151&lt;=Formato!$Q$7,K151&lt;=Formato!$O$7),Formato!$N$7,IF(AND(G151&lt;=Formato!$P$8,H151&lt;=Formato!$P$8,I151&lt;=Formato!$P$8,J151&lt;=Formato!$Q$8,K151&lt;=Formato!$O$8),Formato!$N$8,IF(AND(G151&lt;=Formato!$P$9,H151&lt;=Formato!$P$9,I151&lt;=Formato!$P$9,J151&lt;=Formato!$Q$9,K151&lt;=Formato!$O$9),Formato!$N$9,IF(AND(G151&lt;=Formato!$P$10,H151&lt;=Formato!$P$10,I151&lt;=Formato!$P$10,J151&lt;=Formato!$Q$10,K151&lt;=Formato!$O$10),Formato!$N$10,Formato!$N$11)))))))))</f>
        <v>XXXS</v>
      </c>
      <c r="M151" s="57">
        <f>VLOOKUP(L151,'Tamaños FBR'!$B$3:$F$12,5,0)*F151</f>
        <v>0</v>
      </c>
    </row>
    <row r="152" spans="2:13" ht="14.25" customHeight="1" x14ac:dyDescent="0.25">
      <c r="B152" s="53"/>
      <c r="C152" s="53"/>
      <c r="D152" s="53"/>
      <c r="E152" s="53"/>
      <c r="F152" s="53"/>
      <c r="G152" s="53"/>
      <c r="H152" s="53"/>
      <c r="I152" s="53"/>
      <c r="J152" s="48">
        <f t="shared" si="4"/>
        <v>0</v>
      </c>
      <c r="K152" s="69"/>
      <c r="L152" s="70" t="str">
        <f>IF(AND(G152&lt;=Formato!$P$2,H152&lt;=Formato!$P$2,I152&lt;=Formato!$P$2,J152&lt;=Formato!$Q$2,K152&lt;=Formato!$O$2),Formato!$N$2,IF(AND(G152&lt;=Formato!$P$3,H152&lt;=Formato!$P$3,I152&lt;=Formato!$P$3,J152&lt;=Formato!$Q$3,K152&lt;=Formato!$O$3),Formato!$N$3,IF(AND(G152&lt;=Formato!$P$4,H152&lt;=Formato!$P$4,I152&lt;=Formato!$P$4,J152&lt;=Formato!$Q$4,K152&lt;=Formato!$O$4),Formato!$N$4,IF(AND(G152&lt;=Formato!$P$5,H152&lt;=Formato!$P$5,I152&lt;=Formato!$P$5,J152&lt;=Formato!$Q$5,K152&lt;=Formato!$O$5),Formato!$N$5,IF(AND(G152&lt;=Formato!$P$6,H152&lt;=Formato!$P$6,I152&lt;=Formato!$P$6,J152&lt;=Formato!$Q$6,K152&lt;=Formato!$O$6),Formato!$N$6,IF(AND(G152&lt;=Formato!$P$7,H152&lt;=Formato!$P$7,I152&lt;=Formato!$P$7,J152&lt;=Formato!$Q$7,K152&lt;=Formato!$O$7),Formato!$N$7,IF(AND(G152&lt;=Formato!$P$8,H152&lt;=Formato!$P$8,I152&lt;=Formato!$P$8,J152&lt;=Formato!$Q$8,K152&lt;=Formato!$O$8),Formato!$N$8,IF(AND(G152&lt;=Formato!$P$9,H152&lt;=Formato!$P$9,I152&lt;=Formato!$P$9,J152&lt;=Formato!$Q$9,K152&lt;=Formato!$O$9),Formato!$N$9,IF(AND(G152&lt;=Formato!$P$10,H152&lt;=Formato!$P$10,I152&lt;=Formato!$P$10,J152&lt;=Formato!$Q$10,K152&lt;=Formato!$O$10),Formato!$N$10,Formato!$N$11)))))))))</f>
        <v>XXXS</v>
      </c>
      <c r="M152" s="57">
        <f>VLOOKUP(L152,'Tamaños FBR'!$B$3:$F$12,5,0)*F152</f>
        <v>0</v>
      </c>
    </row>
    <row r="153" spans="2:13" ht="14.25" customHeight="1" x14ac:dyDescent="0.25">
      <c r="B153" s="53"/>
      <c r="C153" s="53"/>
      <c r="D153" s="53"/>
      <c r="E153" s="53"/>
      <c r="F153" s="53"/>
      <c r="G153" s="53"/>
      <c r="H153" s="53"/>
      <c r="I153" s="53"/>
      <c r="J153" s="48">
        <f t="shared" si="4"/>
        <v>0</v>
      </c>
      <c r="K153" s="69"/>
      <c r="L153" s="70" t="str">
        <f>IF(AND(G153&lt;=Formato!$P$2,H153&lt;=Formato!$P$2,I153&lt;=Formato!$P$2,J153&lt;=Formato!$Q$2,K153&lt;=Formato!$O$2),Formato!$N$2,IF(AND(G153&lt;=Formato!$P$3,H153&lt;=Formato!$P$3,I153&lt;=Formato!$P$3,J153&lt;=Formato!$Q$3,K153&lt;=Formato!$O$3),Formato!$N$3,IF(AND(G153&lt;=Formato!$P$4,H153&lt;=Formato!$P$4,I153&lt;=Formato!$P$4,J153&lt;=Formato!$Q$4,K153&lt;=Formato!$O$4),Formato!$N$4,IF(AND(G153&lt;=Formato!$P$5,H153&lt;=Formato!$P$5,I153&lt;=Formato!$P$5,J153&lt;=Formato!$Q$5,K153&lt;=Formato!$O$5),Formato!$N$5,IF(AND(G153&lt;=Formato!$P$6,H153&lt;=Formato!$P$6,I153&lt;=Formato!$P$6,J153&lt;=Formato!$Q$6,K153&lt;=Formato!$O$6),Formato!$N$6,IF(AND(G153&lt;=Formato!$P$7,H153&lt;=Formato!$P$7,I153&lt;=Formato!$P$7,J153&lt;=Formato!$Q$7,K153&lt;=Formato!$O$7),Formato!$N$7,IF(AND(G153&lt;=Formato!$P$8,H153&lt;=Formato!$P$8,I153&lt;=Formato!$P$8,J153&lt;=Formato!$Q$8,K153&lt;=Formato!$O$8),Formato!$N$8,IF(AND(G153&lt;=Formato!$P$9,H153&lt;=Formato!$P$9,I153&lt;=Formato!$P$9,J153&lt;=Formato!$Q$9,K153&lt;=Formato!$O$9),Formato!$N$9,IF(AND(G153&lt;=Formato!$P$10,H153&lt;=Formato!$P$10,I153&lt;=Formato!$P$10,J153&lt;=Formato!$Q$10,K153&lt;=Formato!$O$10),Formato!$N$10,Formato!$N$11)))))))))</f>
        <v>XXXS</v>
      </c>
      <c r="M153" s="57">
        <f>VLOOKUP(L153,'Tamaños FBR'!$B$3:$F$12,5,0)*F153</f>
        <v>0</v>
      </c>
    </row>
    <row r="154" spans="2:13" ht="14.25" customHeight="1" x14ac:dyDescent="0.25">
      <c r="B154" s="53"/>
      <c r="C154" s="53"/>
      <c r="D154" s="53"/>
      <c r="E154" s="53"/>
      <c r="F154" s="53"/>
      <c r="G154" s="53"/>
      <c r="H154" s="53"/>
      <c r="I154" s="53"/>
      <c r="J154" s="48">
        <f t="shared" si="4"/>
        <v>0</v>
      </c>
      <c r="K154" s="69"/>
      <c r="L154" s="70" t="str">
        <f>IF(AND(G154&lt;=Formato!$P$2,H154&lt;=Formato!$P$2,I154&lt;=Formato!$P$2,J154&lt;=Formato!$Q$2,K154&lt;=Formato!$O$2),Formato!$N$2,IF(AND(G154&lt;=Formato!$P$3,H154&lt;=Formato!$P$3,I154&lt;=Formato!$P$3,J154&lt;=Formato!$Q$3,K154&lt;=Formato!$O$3),Formato!$N$3,IF(AND(G154&lt;=Formato!$P$4,H154&lt;=Formato!$P$4,I154&lt;=Formato!$P$4,J154&lt;=Formato!$Q$4,K154&lt;=Formato!$O$4),Formato!$N$4,IF(AND(G154&lt;=Formato!$P$5,H154&lt;=Formato!$P$5,I154&lt;=Formato!$P$5,J154&lt;=Formato!$Q$5,K154&lt;=Formato!$O$5),Formato!$N$5,IF(AND(G154&lt;=Formato!$P$6,H154&lt;=Formato!$P$6,I154&lt;=Formato!$P$6,J154&lt;=Formato!$Q$6,K154&lt;=Formato!$O$6),Formato!$N$6,IF(AND(G154&lt;=Formato!$P$7,H154&lt;=Formato!$P$7,I154&lt;=Formato!$P$7,J154&lt;=Formato!$Q$7,K154&lt;=Formato!$O$7),Formato!$N$7,IF(AND(G154&lt;=Formato!$P$8,H154&lt;=Formato!$P$8,I154&lt;=Formato!$P$8,J154&lt;=Formato!$Q$8,K154&lt;=Formato!$O$8),Formato!$N$8,IF(AND(G154&lt;=Formato!$P$9,H154&lt;=Formato!$P$9,I154&lt;=Formato!$P$9,J154&lt;=Formato!$Q$9,K154&lt;=Formato!$O$9),Formato!$N$9,IF(AND(G154&lt;=Formato!$P$10,H154&lt;=Formato!$P$10,I154&lt;=Formato!$P$10,J154&lt;=Formato!$Q$10,K154&lt;=Formato!$O$10),Formato!$N$10,Formato!$N$11)))))))))</f>
        <v>XXXS</v>
      </c>
      <c r="M154" s="57">
        <f>VLOOKUP(L154,'Tamaños FBR'!$B$3:$F$12,5,0)*F154</f>
        <v>0</v>
      </c>
    </row>
    <row r="155" spans="2:13" ht="14.25" customHeight="1" x14ac:dyDescent="0.25">
      <c r="B155" s="53"/>
      <c r="C155" s="53"/>
      <c r="D155" s="53"/>
      <c r="E155" s="53"/>
      <c r="F155" s="53"/>
      <c r="G155" s="53"/>
      <c r="H155" s="53"/>
      <c r="I155" s="53"/>
      <c r="J155" s="48">
        <f t="shared" si="4"/>
        <v>0</v>
      </c>
      <c r="K155" s="69"/>
      <c r="L155" s="70" t="str">
        <f>IF(AND(G155&lt;=Formato!$P$2,H155&lt;=Formato!$P$2,I155&lt;=Formato!$P$2,J155&lt;=Formato!$Q$2,K155&lt;=Formato!$O$2),Formato!$N$2,IF(AND(G155&lt;=Formato!$P$3,H155&lt;=Formato!$P$3,I155&lt;=Formato!$P$3,J155&lt;=Formato!$Q$3,K155&lt;=Formato!$O$3),Formato!$N$3,IF(AND(G155&lt;=Formato!$P$4,H155&lt;=Formato!$P$4,I155&lt;=Formato!$P$4,J155&lt;=Formato!$Q$4,K155&lt;=Formato!$O$4),Formato!$N$4,IF(AND(G155&lt;=Formato!$P$5,H155&lt;=Formato!$P$5,I155&lt;=Formato!$P$5,J155&lt;=Formato!$Q$5,K155&lt;=Formato!$O$5),Formato!$N$5,IF(AND(G155&lt;=Formato!$P$6,H155&lt;=Formato!$P$6,I155&lt;=Formato!$P$6,J155&lt;=Formato!$Q$6,K155&lt;=Formato!$O$6),Formato!$N$6,IF(AND(G155&lt;=Formato!$P$7,H155&lt;=Formato!$P$7,I155&lt;=Formato!$P$7,J155&lt;=Formato!$Q$7,K155&lt;=Formato!$O$7),Formato!$N$7,IF(AND(G155&lt;=Formato!$P$8,H155&lt;=Formato!$P$8,I155&lt;=Formato!$P$8,J155&lt;=Formato!$Q$8,K155&lt;=Formato!$O$8),Formato!$N$8,IF(AND(G155&lt;=Formato!$P$9,H155&lt;=Formato!$P$9,I155&lt;=Formato!$P$9,J155&lt;=Formato!$Q$9,K155&lt;=Formato!$O$9),Formato!$N$9,IF(AND(G155&lt;=Formato!$P$10,H155&lt;=Formato!$P$10,I155&lt;=Formato!$P$10,J155&lt;=Formato!$Q$10,K155&lt;=Formato!$O$10),Formato!$N$10,Formato!$N$11)))))))))</f>
        <v>XXXS</v>
      </c>
      <c r="M155" s="57">
        <f>VLOOKUP(L155,'Tamaños FBR'!$B$3:$F$12,5,0)*F155</f>
        <v>0</v>
      </c>
    </row>
    <row r="156" spans="2:13" ht="14.25" customHeight="1" x14ac:dyDescent="0.25">
      <c r="B156" s="53"/>
      <c r="C156" s="53"/>
      <c r="D156" s="53"/>
      <c r="E156" s="53"/>
      <c r="F156" s="53"/>
      <c r="G156" s="53"/>
      <c r="H156" s="53"/>
      <c r="I156" s="53"/>
      <c r="J156" s="48">
        <f t="shared" si="4"/>
        <v>0</v>
      </c>
      <c r="K156" s="69"/>
      <c r="L156" s="70" t="str">
        <f>IF(AND(G156&lt;=Formato!$P$2,H156&lt;=Formato!$P$2,I156&lt;=Formato!$P$2,J156&lt;=Formato!$Q$2,K156&lt;=Formato!$O$2),Formato!$N$2,IF(AND(G156&lt;=Formato!$P$3,H156&lt;=Formato!$P$3,I156&lt;=Formato!$P$3,J156&lt;=Formato!$Q$3,K156&lt;=Formato!$O$3),Formato!$N$3,IF(AND(G156&lt;=Formato!$P$4,H156&lt;=Formato!$P$4,I156&lt;=Formato!$P$4,J156&lt;=Formato!$Q$4,K156&lt;=Formato!$O$4),Formato!$N$4,IF(AND(G156&lt;=Formato!$P$5,H156&lt;=Formato!$P$5,I156&lt;=Formato!$P$5,J156&lt;=Formato!$Q$5,K156&lt;=Formato!$O$5),Formato!$N$5,IF(AND(G156&lt;=Formato!$P$6,H156&lt;=Formato!$P$6,I156&lt;=Formato!$P$6,J156&lt;=Formato!$Q$6,K156&lt;=Formato!$O$6),Formato!$N$6,IF(AND(G156&lt;=Formato!$P$7,H156&lt;=Formato!$P$7,I156&lt;=Formato!$P$7,J156&lt;=Formato!$Q$7,K156&lt;=Formato!$O$7),Formato!$N$7,IF(AND(G156&lt;=Formato!$P$8,H156&lt;=Formato!$P$8,I156&lt;=Formato!$P$8,J156&lt;=Formato!$Q$8,K156&lt;=Formato!$O$8),Formato!$N$8,IF(AND(G156&lt;=Formato!$P$9,H156&lt;=Formato!$P$9,I156&lt;=Formato!$P$9,J156&lt;=Formato!$Q$9,K156&lt;=Formato!$O$9),Formato!$N$9,IF(AND(G156&lt;=Formato!$P$10,H156&lt;=Formato!$P$10,I156&lt;=Formato!$P$10,J156&lt;=Formato!$Q$10,K156&lt;=Formato!$O$10),Formato!$N$10,Formato!$N$11)))))))))</f>
        <v>XXXS</v>
      </c>
      <c r="M156" s="57">
        <f>VLOOKUP(L156,'Tamaños FBR'!$B$3:$F$12,5,0)*F156</f>
        <v>0</v>
      </c>
    </row>
    <row r="157" spans="2:13" ht="14.25" customHeight="1" x14ac:dyDescent="0.25">
      <c r="B157" s="53"/>
      <c r="C157" s="53"/>
      <c r="D157" s="53"/>
      <c r="E157" s="53"/>
      <c r="F157" s="53"/>
      <c r="G157" s="53"/>
      <c r="H157" s="53"/>
      <c r="I157" s="53"/>
      <c r="J157" s="48">
        <f t="shared" si="4"/>
        <v>0</v>
      </c>
      <c r="K157" s="69"/>
      <c r="L157" s="70" t="str">
        <f>IF(AND(G157&lt;=Formato!$P$2,H157&lt;=Formato!$P$2,I157&lt;=Formato!$P$2,J157&lt;=Formato!$Q$2,K157&lt;=Formato!$O$2),Formato!$N$2,IF(AND(G157&lt;=Formato!$P$3,H157&lt;=Formato!$P$3,I157&lt;=Formato!$P$3,J157&lt;=Formato!$Q$3,K157&lt;=Formato!$O$3),Formato!$N$3,IF(AND(G157&lt;=Formato!$P$4,H157&lt;=Formato!$P$4,I157&lt;=Formato!$P$4,J157&lt;=Formato!$Q$4,K157&lt;=Formato!$O$4),Formato!$N$4,IF(AND(G157&lt;=Formato!$P$5,H157&lt;=Formato!$P$5,I157&lt;=Formato!$P$5,J157&lt;=Formato!$Q$5,K157&lt;=Formato!$O$5),Formato!$N$5,IF(AND(G157&lt;=Formato!$P$6,H157&lt;=Formato!$P$6,I157&lt;=Formato!$P$6,J157&lt;=Formato!$Q$6,K157&lt;=Formato!$O$6),Formato!$N$6,IF(AND(G157&lt;=Formato!$P$7,H157&lt;=Formato!$P$7,I157&lt;=Formato!$P$7,J157&lt;=Formato!$Q$7,K157&lt;=Formato!$O$7),Formato!$N$7,IF(AND(G157&lt;=Formato!$P$8,H157&lt;=Formato!$P$8,I157&lt;=Formato!$P$8,J157&lt;=Formato!$Q$8,K157&lt;=Formato!$O$8),Formato!$N$8,IF(AND(G157&lt;=Formato!$P$9,H157&lt;=Formato!$P$9,I157&lt;=Formato!$P$9,J157&lt;=Formato!$Q$9,K157&lt;=Formato!$O$9),Formato!$N$9,IF(AND(G157&lt;=Formato!$P$10,H157&lt;=Formato!$P$10,I157&lt;=Formato!$P$10,J157&lt;=Formato!$Q$10,K157&lt;=Formato!$O$10),Formato!$N$10,Formato!$N$11)))))))))</f>
        <v>XXXS</v>
      </c>
      <c r="M157" s="57">
        <f>VLOOKUP(L157,'Tamaños FBR'!$B$3:$F$12,5,0)*F157</f>
        <v>0</v>
      </c>
    </row>
    <row r="158" spans="2:13" ht="14.25" customHeight="1" x14ac:dyDescent="0.25">
      <c r="B158" s="53"/>
      <c r="C158" s="53"/>
      <c r="D158" s="53"/>
      <c r="E158" s="53"/>
      <c r="F158" s="53"/>
      <c r="G158" s="53"/>
      <c r="H158" s="53"/>
      <c r="I158" s="53"/>
      <c r="J158" s="48">
        <f t="shared" si="4"/>
        <v>0</v>
      </c>
      <c r="K158" s="69"/>
      <c r="L158" s="70" t="str">
        <f>IF(AND(G158&lt;=Formato!$P$2,H158&lt;=Formato!$P$2,I158&lt;=Formato!$P$2,J158&lt;=Formato!$Q$2,K158&lt;=Formato!$O$2),Formato!$N$2,IF(AND(G158&lt;=Formato!$P$3,H158&lt;=Formato!$P$3,I158&lt;=Formato!$P$3,J158&lt;=Formato!$Q$3,K158&lt;=Formato!$O$3),Formato!$N$3,IF(AND(G158&lt;=Formato!$P$4,H158&lt;=Formato!$P$4,I158&lt;=Formato!$P$4,J158&lt;=Formato!$Q$4,K158&lt;=Formato!$O$4),Formato!$N$4,IF(AND(G158&lt;=Formato!$P$5,H158&lt;=Formato!$P$5,I158&lt;=Formato!$P$5,J158&lt;=Formato!$Q$5,K158&lt;=Formato!$O$5),Formato!$N$5,IF(AND(G158&lt;=Formato!$P$6,H158&lt;=Formato!$P$6,I158&lt;=Formato!$P$6,J158&lt;=Formato!$Q$6,K158&lt;=Formato!$O$6),Formato!$N$6,IF(AND(G158&lt;=Formato!$P$7,H158&lt;=Formato!$P$7,I158&lt;=Formato!$P$7,J158&lt;=Formato!$Q$7,K158&lt;=Formato!$O$7),Formato!$N$7,IF(AND(G158&lt;=Formato!$P$8,H158&lt;=Formato!$P$8,I158&lt;=Formato!$P$8,J158&lt;=Formato!$Q$8,K158&lt;=Formato!$O$8),Formato!$N$8,IF(AND(G158&lt;=Formato!$P$9,H158&lt;=Formato!$P$9,I158&lt;=Formato!$P$9,J158&lt;=Formato!$Q$9,K158&lt;=Formato!$O$9),Formato!$N$9,IF(AND(G158&lt;=Formato!$P$10,H158&lt;=Formato!$P$10,I158&lt;=Formato!$P$10,J158&lt;=Formato!$Q$10,K158&lt;=Formato!$O$10),Formato!$N$10,Formato!$N$11)))))))))</f>
        <v>XXXS</v>
      </c>
      <c r="M158" s="57">
        <f>VLOOKUP(L158,'Tamaños FBR'!$B$3:$F$12,5,0)*F158</f>
        <v>0</v>
      </c>
    </row>
    <row r="159" spans="2:13" ht="14.25" customHeight="1" x14ac:dyDescent="0.25">
      <c r="B159" s="53"/>
      <c r="C159" s="53"/>
      <c r="D159" s="53"/>
      <c r="E159" s="53"/>
      <c r="F159" s="53"/>
      <c r="G159" s="53"/>
      <c r="H159" s="53"/>
      <c r="I159" s="53"/>
      <c r="J159" s="48">
        <f t="shared" si="4"/>
        <v>0</v>
      </c>
      <c r="K159" s="69"/>
      <c r="L159" s="70" t="str">
        <f>IF(AND(G159&lt;=Formato!$P$2,H159&lt;=Formato!$P$2,I159&lt;=Formato!$P$2,J159&lt;=Formato!$Q$2,K159&lt;=Formato!$O$2),Formato!$N$2,IF(AND(G159&lt;=Formato!$P$3,H159&lt;=Formato!$P$3,I159&lt;=Formato!$P$3,J159&lt;=Formato!$Q$3,K159&lt;=Formato!$O$3),Formato!$N$3,IF(AND(G159&lt;=Formato!$P$4,H159&lt;=Formato!$P$4,I159&lt;=Formato!$P$4,J159&lt;=Formato!$Q$4,K159&lt;=Formato!$O$4),Formato!$N$4,IF(AND(G159&lt;=Formato!$P$5,H159&lt;=Formato!$P$5,I159&lt;=Formato!$P$5,J159&lt;=Formato!$Q$5,K159&lt;=Formato!$O$5),Formato!$N$5,IF(AND(G159&lt;=Formato!$P$6,H159&lt;=Formato!$P$6,I159&lt;=Formato!$P$6,J159&lt;=Formato!$Q$6,K159&lt;=Formato!$O$6),Formato!$N$6,IF(AND(G159&lt;=Formato!$P$7,H159&lt;=Formato!$P$7,I159&lt;=Formato!$P$7,J159&lt;=Formato!$Q$7,K159&lt;=Formato!$O$7),Formato!$N$7,IF(AND(G159&lt;=Formato!$P$8,H159&lt;=Formato!$P$8,I159&lt;=Formato!$P$8,J159&lt;=Formato!$Q$8,K159&lt;=Formato!$O$8),Formato!$N$8,IF(AND(G159&lt;=Formato!$P$9,H159&lt;=Formato!$P$9,I159&lt;=Formato!$P$9,J159&lt;=Formato!$Q$9,K159&lt;=Formato!$O$9),Formato!$N$9,IF(AND(G159&lt;=Formato!$P$10,H159&lt;=Formato!$P$10,I159&lt;=Formato!$P$10,J159&lt;=Formato!$Q$10,K159&lt;=Formato!$O$10),Formato!$N$10,Formato!$N$11)))))))))</f>
        <v>XXXS</v>
      </c>
      <c r="M159" s="57">
        <f>VLOOKUP(L159,'Tamaños FBR'!$B$3:$F$12,5,0)*F159</f>
        <v>0</v>
      </c>
    </row>
    <row r="160" spans="2:13" ht="14.25" customHeight="1" x14ac:dyDescent="0.25">
      <c r="B160" s="53"/>
      <c r="C160" s="53"/>
      <c r="D160" s="53"/>
      <c r="E160" s="53"/>
      <c r="F160" s="53"/>
      <c r="G160" s="53"/>
      <c r="H160" s="53"/>
      <c r="I160" s="53"/>
      <c r="J160" s="48">
        <f t="shared" si="4"/>
        <v>0</v>
      </c>
      <c r="K160" s="69"/>
      <c r="L160" s="70" t="str">
        <f>IF(AND(G160&lt;=Formato!$P$2,H160&lt;=Formato!$P$2,I160&lt;=Formato!$P$2,J160&lt;=Formato!$Q$2,K160&lt;=Formato!$O$2),Formato!$N$2,IF(AND(G160&lt;=Formato!$P$3,H160&lt;=Formato!$P$3,I160&lt;=Formato!$P$3,J160&lt;=Formato!$Q$3,K160&lt;=Formato!$O$3),Formato!$N$3,IF(AND(G160&lt;=Formato!$P$4,H160&lt;=Formato!$P$4,I160&lt;=Formato!$P$4,J160&lt;=Formato!$Q$4,K160&lt;=Formato!$O$4),Formato!$N$4,IF(AND(G160&lt;=Formato!$P$5,H160&lt;=Formato!$P$5,I160&lt;=Formato!$P$5,J160&lt;=Formato!$Q$5,K160&lt;=Formato!$O$5),Formato!$N$5,IF(AND(G160&lt;=Formato!$P$6,H160&lt;=Formato!$P$6,I160&lt;=Formato!$P$6,J160&lt;=Formato!$Q$6,K160&lt;=Formato!$O$6),Formato!$N$6,IF(AND(G160&lt;=Formato!$P$7,H160&lt;=Formato!$P$7,I160&lt;=Formato!$P$7,J160&lt;=Formato!$Q$7,K160&lt;=Formato!$O$7),Formato!$N$7,IF(AND(G160&lt;=Formato!$P$8,H160&lt;=Formato!$P$8,I160&lt;=Formato!$P$8,J160&lt;=Formato!$Q$8,K160&lt;=Formato!$O$8),Formato!$N$8,IF(AND(G160&lt;=Formato!$P$9,H160&lt;=Formato!$P$9,I160&lt;=Formato!$P$9,J160&lt;=Formato!$Q$9,K160&lt;=Formato!$O$9),Formato!$N$9,IF(AND(G160&lt;=Formato!$P$10,H160&lt;=Formato!$P$10,I160&lt;=Formato!$P$10,J160&lt;=Formato!$Q$10,K160&lt;=Formato!$O$10),Formato!$N$10,Formato!$N$11)))))))))</f>
        <v>XXXS</v>
      </c>
      <c r="M160" s="57">
        <f>VLOOKUP(L160,'Tamaños FBR'!$B$3:$F$12,5,0)*F160</f>
        <v>0</v>
      </c>
    </row>
    <row r="161" spans="2:13" ht="14.25" customHeight="1" x14ac:dyDescent="0.25">
      <c r="B161" s="53"/>
      <c r="C161" s="53"/>
      <c r="D161" s="53"/>
      <c r="E161" s="53"/>
      <c r="F161" s="53"/>
      <c r="G161" s="53"/>
      <c r="H161" s="53"/>
      <c r="I161" s="53"/>
      <c r="J161" s="48">
        <f t="shared" si="4"/>
        <v>0</v>
      </c>
      <c r="K161" s="69"/>
      <c r="L161" s="70" t="str">
        <f>IF(AND(G161&lt;=Formato!$P$2,H161&lt;=Formato!$P$2,I161&lt;=Formato!$P$2,J161&lt;=Formato!$Q$2,K161&lt;=Formato!$O$2),Formato!$N$2,IF(AND(G161&lt;=Formato!$P$3,H161&lt;=Formato!$P$3,I161&lt;=Formato!$P$3,J161&lt;=Formato!$Q$3,K161&lt;=Formato!$O$3),Formato!$N$3,IF(AND(G161&lt;=Formato!$P$4,H161&lt;=Formato!$P$4,I161&lt;=Formato!$P$4,J161&lt;=Formato!$Q$4,K161&lt;=Formato!$O$4),Formato!$N$4,IF(AND(G161&lt;=Formato!$P$5,H161&lt;=Formato!$P$5,I161&lt;=Formato!$P$5,J161&lt;=Formato!$Q$5,K161&lt;=Formato!$O$5),Formato!$N$5,IF(AND(G161&lt;=Formato!$P$6,H161&lt;=Formato!$P$6,I161&lt;=Formato!$P$6,J161&lt;=Formato!$Q$6,K161&lt;=Formato!$O$6),Formato!$N$6,IF(AND(G161&lt;=Formato!$P$7,H161&lt;=Formato!$P$7,I161&lt;=Formato!$P$7,J161&lt;=Formato!$Q$7,K161&lt;=Formato!$O$7),Formato!$N$7,IF(AND(G161&lt;=Formato!$P$8,H161&lt;=Formato!$P$8,I161&lt;=Formato!$P$8,J161&lt;=Formato!$Q$8,K161&lt;=Formato!$O$8),Formato!$N$8,IF(AND(G161&lt;=Formato!$P$9,H161&lt;=Formato!$P$9,I161&lt;=Formato!$P$9,J161&lt;=Formato!$Q$9,K161&lt;=Formato!$O$9),Formato!$N$9,IF(AND(G161&lt;=Formato!$P$10,H161&lt;=Formato!$P$10,I161&lt;=Formato!$P$10,J161&lt;=Formato!$Q$10,K161&lt;=Formato!$O$10),Formato!$N$10,Formato!$N$11)))))))))</f>
        <v>XXXS</v>
      </c>
      <c r="M161" s="57">
        <f>VLOOKUP(L161,'Tamaños FBR'!$B$3:$F$12,5,0)*F161</f>
        <v>0</v>
      </c>
    </row>
    <row r="162" spans="2:13" ht="14.25" customHeight="1" x14ac:dyDescent="0.25">
      <c r="B162" s="53"/>
      <c r="C162" s="53"/>
      <c r="D162" s="53"/>
      <c r="E162" s="53"/>
      <c r="F162" s="53"/>
      <c r="G162" s="53"/>
      <c r="H162" s="53"/>
      <c r="I162" s="53"/>
      <c r="J162" s="48">
        <f t="shared" si="4"/>
        <v>0</v>
      </c>
      <c r="K162" s="69"/>
      <c r="L162" s="70" t="str">
        <f>IF(AND(G162&lt;=Formato!$P$2,H162&lt;=Formato!$P$2,I162&lt;=Formato!$P$2,J162&lt;=Formato!$Q$2,K162&lt;=Formato!$O$2),Formato!$N$2,IF(AND(G162&lt;=Formato!$P$3,H162&lt;=Formato!$P$3,I162&lt;=Formato!$P$3,J162&lt;=Formato!$Q$3,K162&lt;=Formato!$O$3),Formato!$N$3,IF(AND(G162&lt;=Formato!$P$4,H162&lt;=Formato!$P$4,I162&lt;=Formato!$P$4,J162&lt;=Formato!$Q$4,K162&lt;=Formato!$O$4),Formato!$N$4,IF(AND(G162&lt;=Formato!$P$5,H162&lt;=Formato!$P$5,I162&lt;=Formato!$P$5,J162&lt;=Formato!$Q$5,K162&lt;=Formato!$O$5),Formato!$N$5,IF(AND(G162&lt;=Formato!$P$6,H162&lt;=Formato!$P$6,I162&lt;=Formato!$P$6,J162&lt;=Formato!$Q$6,K162&lt;=Formato!$O$6),Formato!$N$6,IF(AND(G162&lt;=Formato!$P$7,H162&lt;=Formato!$P$7,I162&lt;=Formato!$P$7,J162&lt;=Formato!$Q$7,K162&lt;=Formato!$O$7),Formato!$N$7,IF(AND(G162&lt;=Formato!$P$8,H162&lt;=Formato!$P$8,I162&lt;=Formato!$P$8,J162&lt;=Formato!$Q$8,K162&lt;=Formato!$O$8),Formato!$N$8,IF(AND(G162&lt;=Formato!$P$9,H162&lt;=Formato!$P$9,I162&lt;=Formato!$P$9,J162&lt;=Formato!$Q$9,K162&lt;=Formato!$O$9),Formato!$N$9,IF(AND(G162&lt;=Formato!$P$10,H162&lt;=Formato!$P$10,I162&lt;=Formato!$P$10,J162&lt;=Formato!$Q$10,K162&lt;=Formato!$O$10),Formato!$N$10,Formato!$N$11)))))))))</f>
        <v>XXXS</v>
      </c>
      <c r="M162" s="57">
        <f>VLOOKUP(L162,'Tamaños FBR'!$B$3:$F$12,5,0)*F162</f>
        <v>0</v>
      </c>
    </row>
    <row r="163" spans="2:13" ht="14.25" customHeight="1" x14ac:dyDescent="0.25">
      <c r="B163" s="53"/>
      <c r="C163" s="53"/>
      <c r="D163" s="53"/>
      <c r="E163" s="53"/>
      <c r="F163" s="53"/>
      <c r="G163" s="53"/>
      <c r="H163" s="53"/>
      <c r="I163" s="53"/>
      <c r="J163" s="48">
        <f t="shared" si="4"/>
        <v>0</v>
      </c>
      <c r="K163" s="69"/>
      <c r="L163" s="70" t="str">
        <f>IF(AND(G163&lt;=Formato!$P$2,H163&lt;=Formato!$P$2,I163&lt;=Formato!$P$2,J163&lt;=Formato!$Q$2,K163&lt;=Formato!$O$2),Formato!$N$2,IF(AND(G163&lt;=Formato!$P$3,H163&lt;=Formato!$P$3,I163&lt;=Formato!$P$3,J163&lt;=Formato!$Q$3,K163&lt;=Formato!$O$3),Formato!$N$3,IF(AND(G163&lt;=Formato!$P$4,H163&lt;=Formato!$P$4,I163&lt;=Formato!$P$4,J163&lt;=Formato!$Q$4,K163&lt;=Formato!$O$4),Formato!$N$4,IF(AND(G163&lt;=Formato!$P$5,H163&lt;=Formato!$P$5,I163&lt;=Formato!$P$5,J163&lt;=Formato!$Q$5,K163&lt;=Formato!$O$5),Formato!$N$5,IF(AND(G163&lt;=Formato!$P$6,H163&lt;=Formato!$P$6,I163&lt;=Formato!$P$6,J163&lt;=Formato!$Q$6,K163&lt;=Formato!$O$6),Formato!$N$6,IF(AND(G163&lt;=Formato!$P$7,H163&lt;=Formato!$P$7,I163&lt;=Formato!$P$7,J163&lt;=Formato!$Q$7,K163&lt;=Formato!$O$7),Formato!$N$7,IF(AND(G163&lt;=Formato!$P$8,H163&lt;=Formato!$P$8,I163&lt;=Formato!$P$8,J163&lt;=Formato!$Q$8,K163&lt;=Formato!$O$8),Formato!$N$8,IF(AND(G163&lt;=Formato!$P$9,H163&lt;=Formato!$P$9,I163&lt;=Formato!$P$9,J163&lt;=Formato!$Q$9,K163&lt;=Formato!$O$9),Formato!$N$9,IF(AND(G163&lt;=Formato!$P$10,H163&lt;=Formato!$P$10,I163&lt;=Formato!$P$10,J163&lt;=Formato!$Q$10,K163&lt;=Formato!$O$10),Formato!$N$10,Formato!$N$11)))))))))</f>
        <v>XXXS</v>
      </c>
      <c r="M163" s="57">
        <f>VLOOKUP(L163,'Tamaños FBR'!$B$3:$F$12,5,0)*F163</f>
        <v>0</v>
      </c>
    </row>
    <row r="164" spans="2:13" ht="14.25" customHeight="1" x14ac:dyDescent="0.25">
      <c r="B164" s="53"/>
      <c r="C164" s="53"/>
      <c r="D164" s="53"/>
      <c r="E164" s="53"/>
      <c r="F164" s="53"/>
      <c r="G164" s="53"/>
      <c r="H164" s="53"/>
      <c r="I164" s="53"/>
      <c r="J164" s="48">
        <f t="shared" si="4"/>
        <v>0</v>
      </c>
      <c r="K164" s="69"/>
      <c r="L164" s="70" t="str">
        <f>IF(AND(G164&lt;=Formato!$P$2,H164&lt;=Formato!$P$2,I164&lt;=Formato!$P$2,J164&lt;=Formato!$Q$2,K164&lt;=Formato!$O$2),Formato!$N$2,IF(AND(G164&lt;=Formato!$P$3,H164&lt;=Formato!$P$3,I164&lt;=Formato!$P$3,J164&lt;=Formato!$Q$3,K164&lt;=Formato!$O$3),Formato!$N$3,IF(AND(G164&lt;=Formato!$P$4,H164&lt;=Formato!$P$4,I164&lt;=Formato!$P$4,J164&lt;=Formato!$Q$4,K164&lt;=Formato!$O$4),Formato!$N$4,IF(AND(G164&lt;=Formato!$P$5,H164&lt;=Formato!$P$5,I164&lt;=Formato!$P$5,J164&lt;=Formato!$Q$5,K164&lt;=Formato!$O$5),Formato!$N$5,IF(AND(G164&lt;=Formato!$P$6,H164&lt;=Formato!$P$6,I164&lt;=Formato!$P$6,J164&lt;=Formato!$Q$6,K164&lt;=Formato!$O$6),Formato!$N$6,IF(AND(G164&lt;=Formato!$P$7,H164&lt;=Formato!$P$7,I164&lt;=Formato!$P$7,J164&lt;=Formato!$Q$7,K164&lt;=Formato!$O$7),Formato!$N$7,IF(AND(G164&lt;=Formato!$P$8,H164&lt;=Formato!$P$8,I164&lt;=Formato!$P$8,J164&lt;=Formato!$Q$8,K164&lt;=Formato!$O$8),Formato!$N$8,IF(AND(G164&lt;=Formato!$P$9,H164&lt;=Formato!$P$9,I164&lt;=Formato!$P$9,J164&lt;=Formato!$Q$9,K164&lt;=Formato!$O$9),Formato!$N$9,IF(AND(G164&lt;=Formato!$P$10,H164&lt;=Formato!$P$10,I164&lt;=Formato!$P$10,J164&lt;=Formato!$Q$10,K164&lt;=Formato!$O$10),Formato!$N$10,Formato!$N$11)))))))))</f>
        <v>XXXS</v>
      </c>
      <c r="M164" s="57">
        <f>VLOOKUP(L164,'Tamaños FBR'!$B$3:$F$12,5,0)*F164</f>
        <v>0</v>
      </c>
    </row>
    <row r="165" spans="2:13" ht="14.25" customHeight="1" x14ac:dyDescent="0.25">
      <c r="B165" s="53"/>
      <c r="C165" s="53"/>
      <c r="D165" s="53"/>
      <c r="E165" s="53"/>
      <c r="F165" s="53"/>
      <c r="G165" s="53"/>
      <c r="H165" s="53"/>
      <c r="I165" s="53"/>
      <c r="J165" s="48">
        <f t="shared" si="4"/>
        <v>0</v>
      </c>
      <c r="K165" s="69"/>
      <c r="L165" s="70" t="str">
        <f>IF(AND(G165&lt;=Formato!$P$2,H165&lt;=Formato!$P$2,I165&lt;=Formato!$P$2,J165&lt;=Formato!$Q$2,K165&lt;=Formato!$O$2),Formato!$N$2,IF(AND(G165&lt;=Formato!$P$3,H165&lt;=Formato!$P$3,I165&lt;=Formato!$P$3,J165&lt;=Formato!$Q$3,K165&lt;=Formato!$O$3),Formato!$N$3,IF(AND(G165&lt;=Formato!$P$4,H165&lt;=Formato!$P$4,I165&lt;=Formato!$P$4,J165&lt;=Formato!$Q$4,K165&lt;=Formato!$O$4),Formato!$N$4,IF(AND(G165&lt;=Formato!$P$5,H165&lt;=Formato!$P$5,I165&lt;=Formato!$P$5,J165&lt;=Formato!$Q$5,K165&lt;=Formato!$O$5),Formato!$N$5,IF(AND(G165&lt;=Formato!$P$6,H165&lt;=Formato!$P$6,I165&lt;=Formato!$P$6,J165&lt;=Formato!$Q$6,K165&lt;=Formato!$O$6),Formato!$N$6,IF(AND(G165&lt;=Formato!$P$7,H165&lt;=Formato!$P$7,I165&lt;=Formato!$P$7,J165&lt;=Formato!$Q$7,K165&lt;=Formato!$O$7),Formato!$N$7,IF(AND(G165&lt;=Formato!$P$8,H165&lt;=Formato!$P$8,I165&lt;=Formato!$P$8,J165&lt;=Formato!$Q$8,K165&lt;=Formato!$O$8),Formato!$N$8,IF(AND(G165&lt;=Formato!$P$9,H165&lt;=Formato!$P$9,I165&lt;=Formato!$P$9,J165&lt;=Formato!$Q$9,K165&lt;=Formato!$O$9),Formato!$N$9,IF(AND(G165&lt;=Formato!$P$10,H165&lt;=Formato!$P$10,I165&lt;=Formato!$P$10,J165&lt;=Formato!$Q$10,K165&lt;=Formato!$O$10),Formato!$N$10,Formato!$N$11)))))))))</f>
        <v>XXXS</v>
      </c>
      <c r="M165" s="57">
        <f>VLOOKUP(L165,'Tamaños FBR'!$B$3:$F$12,5,0)*F165</f>
        <v>0</v>
      </c>
    </row>
    <row r="166" spans="2:13" ht="14.25" customHeight="1" x14ac:dyDescent="0.25">
      <c r="B166" s="53"/>
      <c r="C166" s="53"/>
      <c r="D166" s="53"/>
      <c r="E166" s="53"/>
      <c r="F166" s="53"/>
      <c r="G166" s="53"/>
      <c r="H166" s="53"/>
      <c r="I166" s="53"/>
      <c r="J166" s="48">
        <f t="shared" si="4"/>
        <v>0</v>
      </c>
      <c r="K166" s="69"/>
      <c r="L166" s="70" t="str">
        <f>IF(AND(G166&lt;=Formato!$P$2,H166&lt;=Formato!$P$2,I166&lt;=Formato!$P$2,J166&lt;=Formato!$Q$2,K166&lt;=Formato!$O$2),Formato!$N$2,IF(AND(G166&lt;=Formato!$P$3,H166&lt;=Formato!$P$3,I166&lt;=Formato!$P$3,J166&lt;=Formato!$Q$3,K166&lt;=Formato!$O$3),Formato!$N$3,IF(AND(G166&lt;=Formato!$P$4,H166&lt;=Formato!$P$4,I166&lt;=Formato!$P$4,J166&lt;=Formato!$Q$4,K166&lt;=Formato!$O$4),Formato!$N$4,IF(AND(G166&lt;=Formato!$P$5,H166&lt;=Formato!$P$5,I166&lt;=Formato!$P$5,J166&lt;=Formato!$Q$5,K166&lt;=Formato!$O$5),Formato!$N$5,IF(AND(G166&lt;=Formato!$P$6,H166&lt;=Formato!$P$6,I166&lt;=Formato!$P$6,J166&lt;=Formato!$Q$6,K166&lt;=Formato!$O$6),Formato!$N$6,IF(AND(G166&lt;=Formato!$P$7,H166&lt;=Formato!$P$7,I166&lt;=Formato!$P$7,J166&lt;=Formato!$Q$7,K166&lt;=Formato!$O$7),Formato!$N$7,IF(AND(G166&lt;=Formato!$P$8,H166&lt;=Formato!$P$8,I166&lt;=Formato!$P$8,J166&lt;=Formato!$Q$8,K166&lt;=Formato!$O$8),Formato!$N$8,IF(AND(G166&lt;=Formato!$P$9,H166&lt;=Formato!$P$9,I166&lt;=Formato!$P$9,J166&lt;=Formato!$Q$9,K166&lt;=Formato!$O$9),Formato!$N$9,IF(AND(G166&lt;=Formato!$P$10,H166&lt;=Formato!$P$10,I166&lt;=Formato!$P$10,J166&lt;=Formato!$Q$10,K166&lt;=Formato!$O$10),Formato!$N$10,Formato!$N$11)))))))))</f>
        <v>XXXS</v>
      </c>
      <c r="M166" s="57">
        <f>VLOOKUP(L166,'Tamaños FBR'!$B$3:$F$12,5,0)*F166</f>
        <v>0</v>
      </c>
    </row>
    <row r="167" spans="2:13" ht="14.25" customHeight="1" x14ac:dyDescent="0.25">
      <c r="B167" s="53"/>
      <c r="C167" s="53"/>
      <c r="D167" s="53"/>
      <c r="E167" s="53"/>
      <c r="F167" s="53"/>
      <c r="G167" s="53"/>
      <c r="H167" s="53"/>
      <c r="I167" s="53"/>
      <c r="J167" s="48">
        <f t="shared" si="4"/>
        <v>0</v>
      </c>
      <c r="K167" s="69"/>
      <c r="L167" s="70" t="str">
        <f>IF(AND(G167&lt;=Formato!$P$2,H167&lt;=Formato!$P$2,I167&lt;=Formato!$P$2,J167&lt;=Formato!$Q$2,K167&lt;=Formato!$O$2),Formato!$N$2,IF(AND(G167&lt;=Formato!$P$3,H167&lt;=Formato!$P$3,I167&lt;=Formato!$P$3,J167&lt;=Formato!$Q$3,K167&lt;=Formato!$O$3),Formato!$N$3,IF(AND(G167&lt;=Formato!$P$4,H167&lt;=Formato!$P$4,I167&lt;=Formato!$P$4,J167&lt;=Formato!$Q$4,K167&lt;=Formato!$O$4),Formato!$N$4,IF(AND(G167&lt;=Formato!$P$5,H167&lt;=Formato!$P$5,I167&lt;=Formato!$P$5,J167&lt;=Formato!$Q$5,K167&lt;=Formato!$O$5),Formato!$N$5,IF(AND(G167&lt;=Formato!$P$6,H167&lt;=Formato!$P$6,I167&lt;=Formato!$P$6,J167&lt;=Formato!$Q$6,K167&lt;=Formato!$O$6),Formato!$N$6,IF(AND(G167&lt;=Formato!$P$7,H167&lt;=Formato!$P$7,I167&lt;=Formato!$P$7,J167&lt;=Formato!$Q$7,K167&lt;=Formato!$O$7),Formato!$N$7,IF(AND(G167&lt;=Formato!$P$8,H167&lt;=Formato!$P$8,I167&lt;=Formato!$P$8,J167&lt;=Formato!$Q$8,K167&lt;=Formato!$O$8),Formato!$N$8,IF(AND(G167&lt;=Formato!$P$9,H167&lt;=Formato!$P$9,I167&lt;=Formato!$P$9,J167&lt;=Formato!$Q$9,K167&lt;=Formato!$O$9),Formato!$N$9,IF(AND(G167&lt;=Formato!$P$10,H167&lt;=Formato!$P$10,I167&lt;=Formato!$P$10,J167&lt;=Formato!$Q$10,K167&lt;=Formato!$O$10),Formato!$N$10,Formato!$N$11)))))))))</f>
        <v>XXXS</v>
      </c>
      <c r="M167" s="57">
        <f>VLOOKUP(L167,'Tamaños FBR'!$B$3:$F$12,5,0)*F167</f>
        <v>0</v>
      </c>
    </row>
    <row r="168" spans="2:13" ht="14.25" customHeight="1" x14ac:dyDescent="0.25">
      <c r="B168" s="53"/>
      <c r="C168" s="53"/>
      <c r="D168" s="53"/>
      <c r="E168" s="53"/>
      <c r="F168" s="53"/>
      <c r="G168" s="53"/>
      <c r="H168" s="53"/>
      <c r="I168" s="53"/>
      <c r="J168" s="48">
        <f t="shared" si="4"/>
        <v>0</v>
      </c>
      <c r="K168" s="69"/>
      <c r="L168" s="70" t="str">
        <f>IF(AND(G168&lt;=Formato!$P$2,H168&lt;=Formato!$P$2,I168&lt;=Formato!$P$2,J168&lt;=Formato!$Q$2,K168&lt;=Formato!$O$2),Formato!$N$2,IF(AND(G168&lt;=Formato!$P$3,H168&lt;=Formato!$P$3,I168&lt;=Formato!$P$3,J168&lt;=Formato!$Q$3,K168&lt;=Formato!$O$3),Formato!$N$3,IF(AND(G168&lt;=Formato!$P$4,H168&lt;=Formato!$P$4,I168&lt;=Formato!$P$4,J168&lt;=Formato!$Q$4,K168&lt;=Formato!$O$4),Formato!$N$4,IF(AND(G168&lt;=Formato!$P$5,H168&lt;=Formato!$P$5,I168&lt;=Formato!$P$5,J168&lt;=Formato!$Q$5,K168&lt;=Formato!$O$5),Formato!$N$5,IF(AND(G168&lt;=Formato!$P$6,H168&lt;=Formato!$P$6,I168&lt;=Formato!$P$6,J168&lt;=Formato!$Q$6,K168&lt;=Formato!$O$6),Formato!$N$6,IF(AND(G168&lt;=Formato!$P$7,H168&lt;=Formato!$P$7,I168&lt;=Formato!$P$7,J168&lt;=Formato!$Q$7,K168&lt;=Formato!$O$7),Formato!$N$7,IF(AND(G168&lt;=Formato!$P$8,H168&lt;=Formato!$P$8,I168&lt;=Formato!$P$8,J168&lt;=Formato!$Q$8,K168&lt;=Formato!$O$8),Formato!$N$8,IF(AND(G168&lt;=Formato!$P$9,H168&lt;=Formato!$P$9,I168&lt;=Formato!$P$9,J168&lt;=Formato!$Q$9,K168&lt;=Formato!$O$9),Formato!$N$9,IF(AND(G168&lt;=Formato!$P$10,H168&lt;=Formato!$P$10,I168&lt;=Formato!$P$10,J168&lt;=Formato!$Q$10,K168&lt;=Formato!$O$10),Formato!$N$10,Formato!$N$11)))))))))</f>
        <v>XXXS</v>
      </c>
      <c r="M168" s="57">
        <f>VLOOKUP(L168,'Tamaños FBR'!$B$3:$F$12,5,0)*F168</f>
        <v>0</v>
      </c>
    </row>
    <row r="169" spans="2:13" ht="14.25" customHeight="1" x14ac:dyDescent="0.25">
      <c r="B169" s="53"/>
      <c r="C169" s="53"/>
      <c r="D169" s="53"/>
      <c r="E169" s="53"/>
      <c r="F169" s="53"/>
      <c r="G169" s="53"/>
      <c r="H169" s="53"/>
      <c r="I169" s="53"/>
      <c r="J169" s="48">
        <f t="shared" si="4"/>
        <v>0</v>
      </c>
      <c r="K169" s="69"/>
      <c r="L169" s="70" t="str">
        <f>IF(AND(G169&lt;=Formato!$P$2,H169&lt;=Formato!$P$2,I169&lt;=Formato!$P$2,J169&lt;=Formato!$Q$2,K169&lt;=Formato!$O$2),Formato!$N$2,IF(AND(G169&lt;=Formato!$P$3,H169&lt;=Formato!$P$3,I169&lt;=Formato!$P$3,J169&lt;=Formato!$Q$3,K169&lt;=Formato!$O$3),Formato!$N$3,IF(AND(G169&lt;=Formato!$P$4,H169&lt;=Formato!$P$4,I169&lt;=Formato!$P$4,J169&lt;=Formato!$Q$4,K169&lt;=Formato!$O$4),Formato!$N$4,IF(AND(G169&lt;=Formato!$P$5,H169&lt;=Formato!$P$5,I169&lt;=Formato!$P$5,J169&lt;=Formato!$Q$5,K169&lt;=Formato!$O$5),Formato!$N$5,IF(AND(G169&lt;=Formato!$P$6,H169&lt;=Formato!$P$6,I169&lt;=Formato!$P$6,J169&lt;=Formato!$Q$6,K169&lt;=Formato!$O$6),Formato!$N$6,IF(AND(G169&lt;=Formato!$P$7,H169&lt;=Formato!$P$7,I169&lt;=Formato!$P$7,J169&lt;=Formato!$Q$7,K169&lt;=Formato!$O$7),Formato!$N$7,IF(AND(G169&lt;=Formato!$P$8,H169&lt;=Formato!$P$8,I169&lt;=Formato!$P$8,J169&lt;=Formato!$Q$8,K169&lt;=Formato!$O$8),Formato!$N$8,IF(AND(G169&lt;=Formato!$P$9,H169&lt;=Formato!$P$9,I169&lt;=Formato!$P$9,J169&lt;=Formato!$Q$9,K169&lt;=Formato!$O$9),Formato!$N$9,IF(AND(G169&lt;=Formato!$P$10,H169&lt;=Formato!$P$10,I169&lt;=Formato!$P$10,J169&lt;=Formato!$Q$10,K169&lt;=Formato!$O$10),Formato!$N$10,Formato!$N$11)))))))))</f>
        <v>XXXS</v>
      </c>
      <c r="M169" s="57">
        <f>VLOOKUP(L169,'Tamaños FBR'!$B$3:$F$12,5,0)*F169</f>
        <v>0</v>
      </c>
    </row>
    <row r="170" spans="2:13" ht="14.25" customHeight="1" x14ac:dyDescent="0.25">
      <c r="B170" s="53"/>
      <c r="C170" s="53"/>
      <c r="D170" s="53"/>
      <c r="E170" s="53"/>
      <c r="F170" s="53"/>
      <c r="G170" s="53"/>
      <c r="H170" s="53"/>
      <c r="I170" s="53"/>
      <c r="J170" s="48">
        <f t="shared" si="4"/>
        <v>0</v>
      </c>
      <c r="K170" s="69"/>
      <c r="L170" s="70" t="str">
        <f>IF(AND(G170&lt;=Formato!$P$2,H170&lt;=Formato!$P$2,I170&lt;=Formato!$P$2,J170&lt;=Formato!$Q$2,K170&lt;=Formato!$O$2),Formato!$N$2,IF(AND(G170&lt;=Formato!$P$3,H170&lt;=Formato!$P$3,I170&lt;=Formato!$P$3,J170&lt;=Formato!$Q$3,K170&lt;=Formato!$O$3),Formato!$N$3,IF(AND(G170&lt;=Formato!$P$4,H170&lt;=Formato!$P$4,I170&lt;=Formato!$P$4,J170&lt;=Formato!$Q$4,K170&lt;=Formato!$O$4),Formato!$N$4,IF(AND(G170&lt;=Formato!$P$5,H170&lt;=Formato!$P$5,I170&lt;=Formato!$P$5,J170&lt;=Formato!$Q$5,K170&lt;=Formato!$O$5),Formato!$N$5,IF(AND(G170&lt;=Formato!$P$6,H170&lt;=Formato!$P$6,I170&lt;=Formato!$P$6,J170&lt;=Formato!$Q$6,K170&lt;=Formato!$O$6),Formato!$N$6,IF(AND(G170&lt;=Formato!$P$7,H170&lt;=Formato!$P$7,I170&lt;=Formato!$P$7,J170&lt;=Formato!$Q$7,K170&lt;=Formato!$O$7),Formato!$N$7,IF(AND(G170&lt;=Formato!$P$8,H170&lt;=Formato!$P$8,I170&lt;=Formato!$P$8,J170&lt;=Formato!$Q$8,K170&lt;=Formato!$O$8),Formato!$N$8,IF(AND(G170&lt;=Formato!$P$9,H170&lt;=Formato!$P$9,I170&lt;=Formato!$P$9,J170&lt;=Formato!$Q$9,K170&lt;=Formato!$O$9),Formato!$N$9,IF(AND(G170&lt;=Formato!$P$10,H170&lt;=Formato!$P$10,I170&lt;=Formato!$P$10,J170&lt;=Formato!$Q$10,K170&lt;=Formato!$O$10),Formato!$N$10,Formato!$N$11)))))))))</f>
        <v>XXXS</v>
      </c>
      <c r="M170" s="57">
        <f>VLOOKUP(L170,'Tamaños FBR'!$B$3:$F$12,5,0)*F170</f>
        <v>0</v>
      </c>
    </row>
    <row r="171" spans="2:13" ht="14.25" customHeight="1" x14ac:dyDescent="0.25">
      <c r="B171" s="53"/>
      <c r="C171" s="53"/>
      <c r="D171" s="53"/>
      <c r="E171" s="53"/>
      <c r="F171" s="53"/>
      <c r="G171" s="53"/>
      <c r="H171" s="53"/>
      <c r="I171" s="53"/>
      <c r="J171" s="48">
        <f t="shared" si="4"/>
        <v>0</v>
      </c>
      <c r="K171" s="69"/>
      <c r="L171" s="70" t="str">
        <f>IF(AND(G171&lt;=Formato!$P$2,H171&lt;=Formato!$P$2,I171&lt;=Formato!$P$2,J171&lt;=Formato!$Q$2,K171&lt;=Formato!$O$2),Formato!$N$2,IF(AND(G171&lt;=Formato!$P$3,H171&lt;=Formato!$P$3,I171&lt;=Formato!$P$3,J171&lt;=Formato!$Q$3,K171&lt;=Formato!$O$3),Formato!$N$3,IF(AND(G171&lt;=Formato!$P$4,H171&lt;=Formato!$P$4,I171&lt;=Formato!$P$4,J171&lt;=Formato!$Q$4,K171&lt;=Formato!$O$4),Formato!$N$4,IF(AND(G171&lt;=Formato!$P$5,H171&lt;=Formato!$P$5,I171&lt;=Formato!$P$5,J171&lt;=Formato!$Q$5,K171&lt;=Formato!$O$5),Formato!$N$5,IF(AND(G171&lt;=Formato!$P$6,H171&lt;=Formato!$P$6,I171&lt;=Formato!$P$6,J171&lt;=Formato!$Q$6,K171&lt;=Formato!$O$6),Formato!$N$6,IF(AND(G171&lt;=Formato!$P$7,H171&lt;=Formato!$P$7,I171&lt;=Formato!$P$7,J171&lt;=Formato!$Q$7,K171&lt;=Formato!$O$7),Formato!$N$7,IF(AND(G171&lt;=Formato!$P$8,H171&lt;=Formato!$P$8,I171&lt;=Formato!$P$8,J171&lt;=Formato!$Q$8,K171&lt;=Formato!$O$8),Formato!$N$8,IF(AND(G171&lt;=Formato!$P$9,H171&lt;=Formato!$P$9,I171&lt;=Formato!$P$9,J171&lt;=Formato!$Q$9,K171&lt;=Formato!$O$9),Formato!$N$9,IF(AND(G171&lt;=Formato!$P$10,H171&lt;=Formato!$P$10,I171&lt;=Formato!$P$10,J171&lt;=Formato!$Q$10,K171&lt;=Formato!$O$10),Formato!$N$10,Formato!$N$11)))))))))</f>
        <v>XXXS</v>
      </c>
      <c r="M171" s="57">
        <f>VLOOKUP(L171,'Tamaños FBR'!$B$3:$F$12,5,0)*F171</f>
        <v>0</v>
      </c>
    </row>
    <row r="172" spans="2:13" ht="14.25" customHeight="1" x14ac:dyDescent="0.25">
      <c r="B172" s="53"/>
      <c r="C172" s="53"/>
      <c r="D172" s="53"/>
      <c r="E172" s="53"/>
      <c r="F172" s="53"/>
      <c r="G172" s="53"/>
      <c r="H172" s="53"/>
      <c r="I172" s="53"/>
      <c r="J172" s="48">
        <f t="shared" si="4"/>
        <v>0</v>
      </c>
      <c r="K172" s="69"/>
      <c r="L172" s="70" t="str">
        <f>IF(AND(G172&lt;=Formato!$P$2,H172&lt;=Formato!$P$2,I172&lt;=Formato!$P$2,J172&lt;=Formato!$Q$2,K172&lt;=Formato!$O$2),Formato!$N$2,IF(AND(G172&lt;=Formato!$P$3,H172&lt;=Formato!$P$3,I172&lt;=Formato!$P$3,J172&lt;=Formato!$Q$3,K172&lt;=Formato!$O$3),Formato!$N$3,IF(AND(G172&lt;=Formato!$P$4,H172&lt;=Formato!$P$4,I172&lt;=Formato!$P$4,J172&lt;=Formato!$Q$4,K172&lt;=Formato!$O$4),Formato!$N$4,IF(AND(G172&lt;=Formato!$P$5,H172&lt;=Formato!$P$5,I172&lt;=Formato!$P$5,J172&lt;=Formato!$Q$5,K172&lt;=Formato!$O$5),Formato!$N$5,IF(AND(G172&lt;=Formato!$P$6,H172&lt;=Formato!$P$6,I172&lt;=Formato!$P$6,J172&lt;=Formato!$Q$6,K172&lt;=Formato!$O$6),Formato!$N$6,IF(AND(G172&lt;=Formato!$P$7,H172&lt;=Formato!$P$7,I172&lt;=Formato!$P$7,J172&lt;=Formato!$Q$7,K172&lt;=Formato!$O$7),Formato!$N$7,IF(AND(G172&lt;=Formato!$P$8,H172&lt;=Formato!$P$8,I172&lt;=Formato!$P$8,J172&lt;=Formato!$Q$8,K172&lt;=Formato!$O$8),Formato!$N$8,IF(AND(G172&lt;=Formato!$P$9,H172&lt;=Formato!$P$9,I172&lt;=Formato!$P$9,J172&lt;=Formato!$Q$9,K172&lt;=Formato!$O$9),Formato!$N$9,IF(AND(G172&lt;=Formato!$P$10,H172&lt;=Formato!$P$10,I172&lt;=Formato!$P$10,J172&lt;=Formato!$Q$10,K172&lt;=Formato!$O$10),Formato!$N$10,Formato!$N$11)))))))))</f>
        <v>XXXS</v>
      </c>
      <c r="M172" s="57">
        <f>VLOOKUP(L172,'Tamaños FBR'!$B$3:$F$12,5,0)*F172</f>
        <v>0</v>
      </c>
    </row>
    <row r="173" spans="2:13" ht="14.25" customHeight="1" x14ac:dyDescent="0.25">
      <c r="B173" s="53"/>
      <c r="C173" s="53"/>
      <c r="D173" s="53"/>
      <c r="E173" s="53"/>
      <c r="F173" s="53"/>
      <c r="G173" s="53"/>
      <c r="H173" s="53"/>
      <c r="I173" s="53"/>
      <c r="J173" s="48">
        <f t="shared" si="4"/>
        <v>0</v>
      </c>
      <c r="K173" s="69"/>
      <c r="L173" s="70" t="str">
        <f>IF(AND(G173&lt;=Formato!$P$2,H173&lt;=Formato!$P$2,I173&lt;=Formato!$P$2,J173&lt;=Formato!$Q$2,K173&lt;=Formato!$O$2),Formato!$N$2,IF(AND(G173&lt;=Formato!$P$3,H173&lt;=Formato!$P$3,I173&lt;=Formato!$P$3,J173&lt;=Formato!$Q$3,K173&lt;=Formato!$O$3),Formato!$N$3,IF(AND(G173&lt;=Formato!$P$4,H173&lt;=Formato!$P$4,I173&lt;=Formato!$P$4,J173&lt;=Formato!$Q$4,K173&lt;=Formato!$O$4),Formato!$N$4,IF(AND(G173&lt;=Formato!$P$5,H173&lt;=Formato!$P$5,I173&lt;=Formato!$P$5,J173&lt;=Formato!$Q$5,K173&lt;=Formato!$O$5),Formato!$N$5,IF(AND(G173&lt;=Formato!$P$6,H173&lt;=Formato!$P$6,I173&lt;=Formato!$P$6,J173&lt;=Formato!$Q$6,K173&lt;=Formato!$O$6),Formato!$N$6,IF(AND(G173&lt;=Formato!$P$7,H173&lt;=Formato!$P$7,I173&lt;=Formato!$P$7,J173&lt;=Formato!$Q$7,K173&lt;=Formato!$O$7),Formato!$N$7,IF(AND(G173&lt;=Formato!$P$8,H173&lt;=Formato!$P$8,I173&lt;=Formato!$P$8,J173&lt;=Formato!$Q$8,K173&lt;=Formato!$O$8),Formato!$N$8,IF(AND(G173&lt;=Formato!$P$9,H173&lt;=Formato!$P$9,I173&lt;=Formato!$P$9,J173&lt;=Formato!$Q$9,K173&lt;=Formato!$O$9),Formato!$N$9,IF(AND(G173&lt;=Formato!$P$10,H173&lt;=Formato!$P$10,I173&lt;=Formato!$P$10,J173&lt;=Formato!$Q$10,K173&lt;=Formato!$O$10),Formato!$N$10,Formato!$N$11)))))))))</f>
        <v>XXXS</v>
      </c>
      <c r="M173" s="57">
        <f>VLOOKUP(L173,'Tamaños FBR'!$B$3:$F$12,5,0)*F173</f>
        <v>0</v>
      </c>
    </row>
    <row r="174" spans="2:13" ht="14.25" customHeight="1" x14ac:dyDescent="0.25">
      <c r="B174" s="53"/>
      <c r="C174" s="53"/>
      <c r="D174" s="53"/>
      <c r="E174" s="53"/>
      <c r="F174" s="53"/>
      <c r="G174" s="53"/>
      <c r="H174" s="53"/>
      <c r="I174" s="53"/>
      <c r="J174" s="48">
        <f t="shared" si="4"/>
        <v>0</v>
      </c>
      <c r="K174" s="69"/>
      <c r="L174" s="70" t="str">
        <f>IF(AND(G174&lt;=Formato!$P$2,H174&lt;=Formato!$P$2,I174&lt;=Formato!$P$2,J174&lt;=Formato!$Q$2,K174&lt;=Formato!$O$2),Formato!$N$2,IF(AND(G174&lt;=Formato!$P$3,H174&lt;=Formato!$P$3,I174&lt;=Formato!$P$3,J174&lt;=Formato!$Q$3,K174&lt;=Formato!$O$3),Formato!$N$3,IF(AND(G174&lt;=Formato!$P$4,H174&lt;=Formato!$P$4,I174&lt;=Formato!$P$4,J174&lt;=Formato!$Q$4,K174&lt;=Formato!$O$4),Formato!$N$4,IF(AND(G174&lt;=Formato!$P$5,H174&lt;=Formato!$P$5,I174&lt;=Formato!$P$5,J174&lt;=Formato!$Q$5,K174&lt;=Formato!$O$5),Formato!$N$5,IF(AND(G174&lt;=Formato!$P$6,H174&lt;=Formato!$P$6,I174&lt;=Formato!$P$6,J174&lt;=Formato!$Q$6,K174&lt;=Formato!$O$6),Formato!$N$6,IF(AND(G174&lt;=Formato!$P$7,H174&lt;=Formato!$P$7,I174&lt;=Formato!$P$7,J174&lt;=Formato!$Q$7,K174&lt;=Formato!$O$7),Formato!$N$7,IF(AND(G174&lt;=Formato!$P$8,H174&lt;=Formato!$P$8,I174&lt;=Formato!$P$8,J174&lt;=Formato!$Q$8,K174&lt;=Formato!$O$8),Formato!$N$8,IF(AND(G174&lt;=Formato!$P$9,H174&lt;=Formato!$P$9,I174&lt;=Formato!$P$9,J174&lt;=Formato!$Q$9,K174&lt;=Formato!$O$9),Formato!$N$9,IF(AND(G174&lt;=Formato!$P$10,H174&lt;=Formato!$P$10,I174&lt;=Formato!$P$10,J174&lt;=Formato!$Q$10,K174&lt;=Formato!$O$10),Formato!$N$10,Formato!$N$11)))))))))</f>
        <v>XXXS</v>
      </c>
      <c r="M174" s="57">
        <f>VLOOKUP(L174,'Tamaños FBR'!$B$3:$F$12,5,0)*F174</f>
        <v>0</v>
      </c>
    </row>
    <row r="175" spans="2:13" ht="14.25" customHeight="1" x14ac:dyDescent="0.25">
      <c r="B175" s="53"/>
      <c r="C175" s="53"/>
      <c r="D175" s="53"/>
      <c r="E175" s="53"/>
      <c r="F175" s="53"/>
      <c r="G175" s="53"/>
      <c r="H175" s="53"/>
      <c r="I175" s="53"/>
      <c r="J175" s="48">
        <f t="shared" si="4"/>
        <v>0</v>
      </c>
      <c r="K175" s="69"/>
      <c r="L175" s="70" t="str">
        <f>IF(AND(G175&lt;=Formato!$P$2,H175&lt;=Formato!$P$2,I175&lt;=Formato!$P$2,J175&lt;=Formato!$Q$2,K175&lt;=Formato!$O$2),Formato!$N$2,IF(AND(G175&lt;=Formato!$P$3,H175&lt;=Formato!$P$3,I175&lt;=Formato!$P$3,J175&lt;=Formato!$Q$3,K175&lt;=Formato!$O$3),Formato!$N$3,IF(AND(G175&lt;=Formato!$P$4,H175&lt;=Formato!$P$4,I175&lt;=Formato!$P$4,J175&lt;=Formato!$Q$4,K175&lt;=Formato!$O$4),Formato!$N$4,IF(AND(G175&lt;=Formato!$P$5,H175&lt;=Formato!$P$5,I175&lt;=Formato!$P$5,J175&lt;=Formato!$Q$5,K175&lt;=Formato!$O$5),Formato!$N$5,IF(AND(G175&lt;=Formato!$P$6,H175&lt;=Formato!$P$6,I175&lt;=Formato!$P$6,J175&lt;=Formato!$Q$6,K175&lt;=Formato!$O$6),Formato!$N$6,IF(AND(G175&lt;=Formato!$P$7,H175&lt;=Formato!$P$7,I175&lt;=Formato!$P$7,J175&lt;=Formato!$Q$7,K175&lt;=Formato!$O$7),Formato!$N$7,IF(AND(G175&lt;=Formato!$P$8,H175&lt;=Formato!$P$8,I175&lt;=Formato!$P$8,J175&lt;=Formato!$Q$8,K175&lt;=Formato!$O$8),Formato!$N$8,IF(AND(G175&lt;=Formato!$P$9,H175&lt;=Formato!$P$9,I175&lt;=Formato!$P$9,J175&lt;=Formato!$Q$9,K175&lt;=Formato!$O$9),Formato!$N$9,IF(AND(G175&lt;=Formato!$P$10,H175&lt;=Formato!$P$10,I175&lt;=Formato!$P$10,J175&lt;=Formato!$Q$10,K175&lt;=Formato!$O$10),Formato!$N$10,Formato!$N$11)))))))))</f>
        <v>XXXS</v>
      </c>
      <c r="M175" s="57">
        <f>VLOOKUP(L175,'Tamaños FBR'!$B$3:$F$12,5,0)*F175</f>
        <v>0</v>
      </c>
    </row>
    <row r="176" spans="2:13" ht="14.25" customHeight="1" x14ac:dyDescent="0.25">
      <c r="B176" s="53"/>
      <c r="C176" s="53"/>
      <c r="D176" s="53"/>
      <c r="E176" s="53"/>
      <c r="F176" s="53"/>
      <c r="G176" s="53"/>
      <c r="H176" s="53"/>
      <c r="I176" s="53"/>
      <c r="J176" s="48">
        <f t="shared" si="4"/>
        <v>0</v>
      </c>
      <c r="K176" s="69"/>
      <c r="L176" s="70" t="str">
        <f>IF(AND(G176&lt;=Formato!$P$2,H176&lt;=Formato!$P$2,I176&lt;=Formato!$P$2,J176&lt;=Formato!$Q$2,K176&lt;=Formato!$O$2),Formato!$N$2,IF(AND(G176&lt;=Formato!$P$3,H176&lt;=Formato!$P$3,I176&lt;=Formato!$P$3,J176&lt;=Formato!$Q$3,K176&lt;=Formato!$O$3),Formato!$N$3,IF(AND(G176&lt;=Formato!$P$4,H176&lt;=Formato!$P$4,I176&lt;=Formato!$P$4,J176&lt;=Formato!$Q$4,K176&lt;=Formato!$O$4),Formato!$N$4,IF(AND(G176&lt;=Formato!$P$5,H176&lt;=Formato!$P$5,I176&lt;=Formato!$P$5,J176&lt;=Formato!$Q$5,K176&lt;=Formato!$O$5),Formato!$N$5,IF(AND(G176&lt;=Formato!$P$6,H176&lt;=Formato!$P$6,I176&lt;=Formato!$P$6,J176&lt;=Formato!$Q$6,K176&lt;=Formato!$O$6),Formato!$N$6,IF(AND(G176&lt;=Formato!$P$7,H176&lt;=Formato!$P$7,I176&lt;=Formato!$P$7,J176&lt;=Formato!$Q$7,K176&lt;=Formato!$O$7),Formato!$N$7,IF(AND(G176&lt;=Formato!$P$8,H176&lt;=Formato!$P$8,I176&lt;=Formato!$P$8,J176&lt;=Formato!$Q$8,K176&lt;=Formato!$O$8),Formato!$N$8,IF(AND(G176&lt;=Formato!$P$9,H176&lt;=Formato!$P$9,I176&lt;=Formato!$P$9,J176&lt;=Formato!$Q$9,K176&lt;=Formato!$O$9),Formato!$N$9,IF(AND(G176&lt;=Formato!$P$10,H176&lt;=Formato!$P$10,I176&lt;=Formato!$P$10,J176&lt;=Formato!$Q$10,K176&lt;=Formato!$O$10),Formato!$N$10,Formato!$N$11)))))))))</f>
        <v>XXXS</v>
      </c>
      <c r="M176" s="57">
        <f>VLOOKUP(L176,'Tamaños FBR'!$B$3:$F$12,5,0)*F176</f>
        <v>0</v>
      </c>
    </row>
    <row r="177" spans="2:13" ht="14.25" customHeight="1" x14ac:dyDescent="0.25">
      <c r="B177" s="53"/>
      <c r="C177" s="53"/>
      <c r="D177" s="53"/>
      <c r="E177" s="53"/>
      <c r="F177" s="53"/>
      <c r="G177" s="53"/>
      <c r="H177" s="53"/>
      <c r="I177" s="53"/>
      <c r="J177" s="48">
        <f t="shared" si="4"/>
        <v>0</v>
      </c>
      <c r="K177" s="69"/>
      <c r="L177" s="70" t="str">
        <f>IF(AND(G177&lt;=Formato!$P$2,H177&lt;=Formato!$P$2,I177&lt;=Formato!$P$2,J177&lt;=Formato!$Q$2,K177&lt;=Formato!$O$2),Formato!$N$2,IF(AND(G177&lt;=Formato!$P$3,H177&lt;=Formato!$P$3,I177&lt;=Formato!$P$3,J177&lt;=Formato!$Q$3,K177&lt;=Formato!$O$3),Formato!$N$3,IF(AND(G177&lt;=Formato!$P$4,H177&lt;=Formato!$P$4,I177&lt;=Formato!$P$4,J177&lt;=Formato!$Q$4,K177&lt;=Formato!$O$4),Formato!$N$4,IF(AND(G177&lt;=Formato!$P$5,H177&lt;=Formato!$P$5,I177&lt;=Formato!$P$5,J177&lt;=Formato!$Q$5,K177&lt;=Formato!$O$5),Formato!$N$5,IF(AND(G177&lt;=Formato!$P$6,H177&lt;=Formato!$P$6,I177&lt;=Formato!$P$6,J177&lt;=Formato!$Q$6,K177&lt;=Formato!$O$6),Formato!$N$6,IF(AND(G177&lt;=Formato!$P$7,H177&lt;=Formato!$P$7,I177&lt;=Formato!$P$7,J177&lt;=Formato!$Q$7,K177&lt;=Formato!$O$7),Formato!$N$7,IF(AND(G177&lt;=Formato!$P$8,H177&lt;=Formato!$P$8,I177&lt;=Formato!$P$8,J177&lt;=Formato!$Q$8,K177&lt;=Formato!$O$8),Formato!$N$8,IF(AND(G177&lt;=Formato!$P$9,H177&lt;=Formato!$P$9,I177&lt;=Formato!$P$9,J177&lt;=Formato!$Q$9,K177&lt;=Formato!$O$9),Formato!$N$9,IF(AND(G177&lt;=Formato!$P$10,H177&lt;=Formato!$P$10,I177&lt;=Formato!$P$10,J177&lt;=Formato!$Q$10,K177&lt;=Formato!$O$10),Formato!$N$10,Formato!$N$11)))))))))</f>
        <v>XXXS</v>
      </c>
      <c r="M177" s="57">
        <f>VLOOKUP(L177,'Tamaños FBR'!$B$3:$F$12,5,0)*F177</f>
        <v>0</v>
      </c>
    </row>
    <row r="178" spans="2:13" ht="14.25" customHeight="1" x14ac:dyDescent="0.25">
      <c r="B178" s="53"/>
      <c r="C178" s="53"/>
      <c r="D178" s="53"/>
      <c r="E178" s="53"/>
      <c r="F178" s="53"/>
      <c r="G178" s="53"/>
      <c r="H178" s="53"/>
      <c r="I178" s="53"/>
      <c r="J178" s="48">
        <f t="shared" si="4"/>
        <v>0</v>
      </c>
      <c r="K178" s="69"/>
      <c r="L178" s="70" t="str">
        <f>IF(AND(G178&lt;=Formato!$P$2,H178&lt;=Formato!$P$2,I178&lt;=Formato!$P$2,J178&lt;=Formato!$Q$2,K178&lt;=Formato!$O$2),Formato!$N$2,IF(AND(G178&lt;=Formato!$P$3,H178&lt;=Formato!$P$3,I178&lt;=Formato!$P$3,J178&lt;=Formato!$Q$3,K178&lt;=Formato!$O$3),Formato!$N$3,IF(AND(G178&lt;=Formato!$P$4,H178&lt;=Formato!$P$4,I178&lt;=Formato!$P$4,J178&lt;=Formato!$Q$4,K178&lt;=Formato!$O$4),Formato!$N$4,IF(AND(G178&lt;=Formato!$P$5,H178&lt;=Formato!$P$5,I178&lt;=Formato!$P$5,J178&lt;=Formato!$Q$5,K178&lt;=Formato!$O$5),Formato!$N$5,IF(AND(G178&lt;=Formato!$P$6,H178&lt;=Formato!$P$6,I178&lt;=Formato!$P$6,J178&lt;=Formato!$Q$6,K178&lt;=Formato!$O$6),Formato!$N$6,IF(AND(G178&lt;=Formato!$P$7,H178&lt;=Formato!$P$7,I178&lt;=Formato!$P$7,J178&lt;=Formato!$Q$7,K178&lt;=Formato!$O$7),Formato!$N$7,IF(AND(G178&lt;=Formato!$P$8,H178&lt;=Formato!$P$8,I178&lt;=Formato!$P$8,J178&lt;=Formato!$Q$8,K178&lt;=Formato!$O$8),Formato!$N$8,IF(AND(G178&lt;=Formato!$P$9,H178&lt;=Formato!$P$9,I178&lt;=Formato!$P$9,J178&lt;=Formato!$Q$9,K178&lt;=Formato!$O$9),Formato!$N$9,IF(AND(G178&lt;=Formato!$P$10,H178&lt;=Formato!$P$10,I178&lt;=Formato!$P$10,J178&lt;=Formato!$Q$10,K178&lt;=Formato!$O$10),Formato!$N$10,Formato!$N$11)))))))))</f>
        <v>XXXS</v>
      </c>
      <c r="M178" s="57">
        <f>VLOOKUP(L178,'Tamaños FBR'!$B$3:$F$12,5,0)*F178</f>
        <v>0</v>
      </c>
    </row>
    <row r="179" spans="2:13" ht="14.25" customHeight="1" x14ac:dyDescent="0.25">
      <c r="B179" s="53"/>
      <c r="C179" s="53"/>
      <c r="D179" s="53"/>
      <c r="E179" s="53"/>
      <c r="F179" s="53"/>
      <c r="G179" s="53"/>
      <c r="H179" s="53"/>
      <c r="I179" s="53"/>
      <c r="J179" s="48">
        <f t="shared" si="4"/>
        <v>0</v>
      </c>
      <c r="K179" s="69"/>
      <c r="L179" s="70" t="str">
        <f>IF(AND(G179&lt;=Formato!$P$2,H179&lt;=Formato!$P$2,I179&lt;=Formato!$P$2,J179&lt;=Formato!$Q$2,K179&lt;=Formato!$O$2),Formato!$N$2,IF(AND(G179&lt;=Formato!$P$3,H179&lt;=Formato!$P$3,I179&lt;=Formato!$P$3,J179&lt;=Formato!$Q$3,K179&lt;=Formato!$O$3),Formato!$N$3,IF(AND(G179&lt;=Formato!$P$4,H179&lt;=Formato!$P$4,I179&lt;=Formato!$P$4,J179&lt;=Formato!$Q$4,K179&lt;=Formato!$O$4),Formato!$N$4,IF(AND(G179&lt;=Formato!$P$5,H179&lt;=Formato!$P$5,I179&lt;=Formato!$P$5,J179&lt;=Formato!$Q$5,K179&lt;=Formato!$O$5),Formato!$N$5,IF(AND(G179&lt;=Formato!$P$6,H179&lt;=Formato!$P$6,I179&lt;=Formato!$P$6,J179&lt;=Formato!$Q$6,K179&lt;=Formato!$O$6),Formato!$N$6,IF(AND(G179&lt;=Formato!$P$7,H179&lt;=Formato!$P$7,I179&lt;=Formato!$P$7,J179&lt;=Formato!$Q$7,K179&lt;=Formato!$O$7),Formato!$N$7,IF(AND(G179&lt;=Formato!$P$8,H179&lt;=Formato!$P$8,I179&lt;=Formato!$P$8,J179&lt;=Formato!$Q$8,K179&lt;=Formato!$O$8),Formato!$N$8,IF(AND(G179&lt;=Formato!$P$9,H179&lt;=Formato!$P$9,I179&lt;=Formato!$P$9,J179&lt;=Formato!$Q$9,K179&lt;=Formato!$O$9),Formato!$N$9,IF(AND(G179&lt;=Formato!$P$10,H179&lt;=Formato!$P$10,I179&lt;=Formato!$P$10,J179&lt;=Formato!$Q$10,K179&lt;=Formato!$O$10),Formato!$N$10,Formato!$N$11)))))))))</f>
        <v>XXXS</v>
      </c>
      <c r="M179" s="57">
        <f>VLOOKUP(L179,'Tamaños FBR'!$B$3:$F$12,5,0)*F179</f>
        <v>0</v>
      </c>
    </row>
    <row r="180" spans="2:13" ht="14.25" customHeight="1" x14ac:dyDescent="0.25">
      <c r="B180" s="53"/>
      <c r="C180" s="53"/>
      <c r="D180" s="53"/>
      <c r="E180" s="53"/>
      <c r="F180" s="53"/>
      <c r="G180" s="53"/>
      <c r="H180" s="53"/>
      <c r="I180" s="53"/>
      <c r="J180" s="48">
        <f t="shared" si="4"/>
        <v>0</v>
      </c>
      <c r="K180" s="69"/>
      <c r="L180" s="70" t="str">
        <f>IF(AND(G180&lt;=Formato!$P$2,H180&lt;=Formato!$P$2,I180&lt;=Formato!$P$2,J180&lt;=Formato!$Q$2,K180&lt;=Formato!$O$2),Formato!$N$2,IF(AND(G180&lt;=Formato!$P$3,H180&lt;=Formato!$P$3,I180&lt;=Formato!$P$3,J180&lt;=Formato!$Q$3,K180&lt;=Formato!$O$3),Formato!$N$3,IF(AND(G180&lt;=Formato!$P$4,H180&lt;=Formato!$P$4,I180&lt;=Formato!$P$4,J180&lt;=Formato!$Q$4,K180&lt;=Formato!$O$4),Formato!$N$4,IF(AND(G180&lt;=Formato!$P$5,H180&lt;=Formato!$P$5,I180&lt;=Formato!$P$5,J180&lt;=Formato!$Q$5,K180&lt;=Formato!$O$5),Formato!$N$5,IF(AND(G180&lt;=Formato!$P$6,H180&lt;=Formato!$P$6,I180&lt;=Formato!$P$6,J180&lt;=Formato!$Q$6,K180&lt;=Formato!$O$6),Formato!$N$6,IF(AND(G180&lt;=Formato!$P$7,H180&lt;=Formato!$P$7,I180&lt;=Formato!$P$7,J180&lt;=Formato!$Q$7,K180&lt;=Formato!$O$7),Formato!$N$7,IF(AND(G180&lt;=Formato!$P$8,H180&lt;=Formato!$P$8,I180&lt;=Formato!$P$8,J180&lt;=Formato!$Q$8,K180&lt;=Formato!$O$8),Formato!$N$8,IF(AND(G180&lt;=Formato!$P$9,H180&lt;=Formato!$P$9,I180&lt;=Formato!$P$9,J180&lt;=Formato!$Q$9,K180&lt;=Formato!$O$9),Formato!$N$9,IF(AND(G180&lt;=Formato!$P$10,H180&lt;=Formato!$P$10,I180&lt;=Formato!$P$10,J180&lt;=Formato!$Q$10,K180&lt;=Formato!$O$10),Formato!$N$10,Formato!$N$11)))))))))</f>
        <v>XXXS</v>
      </c>
      <c r="M180" s="57">
        <f>VLOOKUP(L180,'Tamaños FBR'!$B$3:$F$12,5,0)*F180</f>
        <v>0</v>
      </c>
    </row>
    <row r="181" spans="2:13" ht="14.25" customHeight="1" x14ac:dyDescent="0.25">
      <c r="B181" s="53"/>
      <c r="C181" s="53"/>
      <c r="D181" s="53"/>
      <c r="E181" s="53"/>
      <c r="F181" s="53"/>
      <c r="G181" s="53"/>
      <c r="H181" s="53"/>
      <c r="I181" s="53"/>
      <c r="J181" s="48">
        <f t="shared" si="4"/>
        <v>0</v>
      </c>
      <c r="K181" s="69"/>
      <c r="L181" s="70" t="str">
        <f>IF(AND(G181&lt;=Formato!$P$2,H181&lt;=Formato!$P$2,I181&lt;=Formato!$P$2,J181&lt;=Formato!$Q$2,K181&lt;=Formato!$O$2),Formato!$N$2,IF(AND(G181&lt;=Formato!$P$3,H181&lt;=Formato!$P$3,I181&lt;=Formato!$P$3,J181&lt;=Formato!$Q$3,K181&lt;=Formato!$O$3),Formato!$N$3,IF(AND(G181&lt;=Formato!$P$4,H181&lt;=Formato!$P$4,I181&lt;=Formato!$P$4,J181&lt;=Formato!$Q$4,K181&lt;=Formato!$O$4),Formato!$N$4,IF(AND(G181&lt;=Formato!$P$5,H181&lt;=Formato!$P$5,I181&lt;=Formato!$P$5,J181&lt;=Formato!$Q$5,K181&lt;=Formato!$O$5),Formato!$N$5,IF(AND(G181&lt;=Formato!$P$6,H181&lt;=Formato!$P$6,I181&lt;=Formato!$P$6,J181&lt;=Formato!$Q$6,K181&lt;=Formato!$O$6),Formato!$N$6,IF(AND(G181&lt;=Formato!$P$7,H181&lt;=Formato!$P$7,I181&lt;=Formato!$P$7,J181&lt;=Formato!$Q$7,K181&lt;=Formato!$O$7),Formato!$N$7,IF(AND(G181&lt;=Formato!$P$8,H181&lt;=Formato!$P$8,I181&lt;=Formato!$P$8,J181&lt;=Formato!$Q$8,K181&lt;=Formato!$O$8),Formato!$N$8,IF(AND(G181&lt;=Formato!$P$9,H181&lt;=Formato!$P$9,I181&lt;=Formato!$P$9,J181&lt;=Formato!$Q$9,K181&lt;=Formato!$O$9),Formato!$N$9,IF(AND(G181&lt;=Formato!$P$10,H181&lt;=Formato!$P$10,I181&lt;=Formato!$P$10,J181&lt;=Formato!$Q$10,K181&lt;=Formato!$O$10),Formato!$N$10,Formato!$N$11)))))))))</f>
        <v>XXXS</v>
      </c>
      <c r="M181" s="57">
        <f>VLOOKUP(L181,'Tamaños FBR'!$B$3:$F$12,5,0)*F181</f>
        <v>0</v>
      </c>
    </row>
    <row r="182" spans="2:13" ht="14.25" customHeight="1" x14ac:dyDescent="0.25">
      <c r="B182" s="53"/>
      <c r="C182" s="53"/>
      <c r="D182" s="53"/>
      <c r="E182" s="53"/>
      <c r="F182" s="53"/>
      <c r="G182" s="53"/>
      <c r="H182" s="53"/>
      <c r="I182" s="53"/>
      <c r="J182" s="48">
        <f t="shared" si="4"/>
        <v>0</v>
      </c>
      <c r="K182" s="69"/>
      <c r="L182" s="70" t="str">
        <f>IF(AND(G182&lt;=Formato!$P$2,H182&lt;=Formato!$P$2,I182&lt;=Formato!$P$2,J182&lt;=Formato!$Q$2,K182&lt;=Formato!$O$2),Formato!$N$2,IF(AND(G182&lt;=Formato!$P$3,H182&lt;=Formato!$P$3,I182&lt;=Formato!$P$3,J182&lt;=Formato!$Q$3,K182&lt;=Formato!$O$3),Formato!$N$3,IF(AND(G182&lt;=Formato!$P$4,H182&lt;=Formato!$P$4,I182&lt;=Formato!$P$4,J182&lt;=Formato!$Q$4,K182&lt;=Formato!$O$4),Formato!$N$4,IF(AND(G182&lt;=Formato!$P$5,H182&lt;=Formato!$P$5,I182&lt;=Formato!$P$5,J182&lt;=Formato!$Q$5,K182&lt;=Formato!$O$5),Formato!$N$5,IF(AND(G182&lt;=Formato!$P$6,H182&lt;=Formato!$P$6,I182&lt;=Formato!$P$6,J182&lt;=Formato!$Q$6,K182&lt;=Formato!$O$6),Formato!$N$6,IF(AND(G182&lt;=Formato!$P$7,H182&lt;=Formato!$P$7,I182&lt;=Formato!$P$7,J182&lt;=Formato!$Q$7,K182&lt;=Formato!$O$7),Formato!$N$7,IF(AND(G182&lt;=Formato!$P$8,H182&lt;=Formato!$P$8,I182&lt;=Formato!$P$8,J182&lt;=Formato!$Q$8,K182&lt;=Formato!$O$8),Formato!$N$8,IF(AND(G182&lt;=Formato!$P$9,H182&lt;=Formato!$P$9,I182&lt;=Formato!$P$9,J182&lt;=Formato!$Q$9,K182&lt;=Formato!$O$9),Formato!$N$9,IF(AND(G182&lt;=Formato!$P$10,H182&lt;=Formato!$P$10,I182&lt;=Formato!$P$10,J182&lt;=Formato!$Q$10,K182&lt;=Formato!$O$10),Formato!$N$10,Formato!$N$11)))))))))</f>
        <v>XXXS</v>
      </c>
      <c r="M182" s="57">
        <f>VLOOKUP(L182,'Tamaños FBR'!$B$3:$F$12,5,0)*F182</f>
        <v>0</v>
      </c>
    </row>
    <row r="183" spans="2:13" ht="14.25" customHeight="1" x14ac:dyDescent="0.25">
      <c r="B183" s="53"/>
      <c r="C183" s="53"/>
      <c r="D183" s="53"/>
      <c r="E183" s="53"/>
      <c r="F183" s="53"/>
      <c r="G183" s="53"/>
      <c r="H183" s="53"/>
      <c r="I183" s="53"/>
      <c r="J183" s="48">
        <f t="shared" si="4"/>
        <v>0</v>
      </c>
      <c r="K183" s="69"/>
      <c r="L183" s="70" t="str">
        <f>IF(AND(G183&lt;=Formato!$P$2,H183&lt;=Formato!$P$2,I183&lt;=Formato!$P$2,J183&lt;=Formato!$Q$2,K183&lt;=Formato!$O$2),Formato!$N$2,IF(AND(G183&lt;=Formato!$P$3,H183&lt;=Formato!$P$3,I183&lt;=Formato!$P$3,J183&lt;=Formato!$Q$3,K183&lt;=Formato!$O$3),Formato!$N$3,IF(AND(G183&lt;=Formato!$P$4,H183&lt;=Formato!$P$4,I183&lt;=Formato!$P$4,J183&lt;=Formato!$Q$4,K183&lt;=Formato!$O$4),Formato!$N$4,IF(AND(G183&lt;=Formato!$P$5,H183&lt;=Formato!$P$5,I183&lt;=Formato!$P$5,J183&lt;=Formato!$Q$5,K183&lt;=Formato!$O$5),Formato!$N$5,IF(AND(G183&lt;=Formato!$P$6,H183&lt;=Formato!$P$6,I183&lt;=Formato!$P$6,J183&lt;=Formato!$Q$6,K183&lt;=Formato!$O$6),Formato!$N$6,IF(AND(G183&lt;=Formato!$P$7,H183&lt;=Formato!$P$7,I183&lt;=Formato!$P$7,J183&lt;=Formato!$Q$7,K183&lt;=Formato!$O$7),Formato!$N$7,IF(AND(G183&lt;=Formato!$P$8,H183&lt;=Formato!$P$8,I183&lt;=Formato!$P$8,J183&lt;=Formato!$Q$8,K183&lt;=Formato!$O$8),Formato!$N$8,IF(AND(G183&lt;=Formato!$P$9,H183&lt;=Formato!$P$9,I183&lt;=Formato!$P$9,J183&lt;=Formato!$Q$9,K183&lt;=Formato!$O$9),Formato!$N$9,IF(AND(G183&lt;=Formato!$P$10,H183&lt;=Formato!$P$10,I183&lt;=Formato!$P$10,J183&lt;=Formato!$Q$10,K183&lt;=Formato!$O$10),Formato!$N$10,Formato!$N$11)))))))))</f>
        <v>XXXS</v>
      </c>
      <c r="M183" s="57">
        <f>VLOOKUP(L183,'Tamaños FBR'!$B$3:$F$12,5,0)*F183</f>
        <v>0</v>
      </c>
    </row>
    <row r="184" spans="2:13" ht="14.25" customHeight="1" x14ac:dyDescent="0.25">
      <c r="B184" s="53"/>
      <c r="C184" s="53"/>
      <c r="D184" s="53"/>
      <c r="E184" s="53"/>
      <c r="F184" s="53"/>
      <c r="G184" s="53"/>
      <c r="H184" s="53"/>
      <c r="I184" s="53"/>
      <c r="J184" s="48">
        <f t="shared" si="4"/>
        <v>0</v>
      </c>
      <c r="K184" s="69"/>
      <c r="L184" s="70" t="str">
        <f>IF(AND(G184&lt;=Formato!$P$2,H184&lt;=Formato!$P$2,I184&lt;=Formato!$P$2,J184&lt;=Formato!$Q$2,K184&lt;=Formato!$O$2),Formato!$N$2,IF(AND(G184&lt;=Formato!$P$3,H184&lt;=Formato!$P$3,I184&lt;=Formato!$P$3,J184&lt;=Formato!$Q$3,K184&lt;=Formato!$O$3),Formato!$N$3,IF(AND(G184&lt;=Formato!$P$4,H184&lt;=Formato!$P$4,I184&lt;=Formato!$P$4,J184&lt;=Formato!$Q$4,K184&lt;=Formato!$O$4),Formato!$N$4,IF(AND(G184&lt;=Formato!$P$5,H184&lt;=Formato!$P$5,I184&lt;=Formato!$P$5,J184&lt;=Formato!$Q$5,K184&lt;=Formato!$O$5),Formato!$N$5,IF(AND(G184&lt;=Formato!$P$6,H184&lt;=Formato!$P$6,I184&lt;=Formato!$P$6,J184&lt;=Formato!$Q$6,K184&lt;=Formato!$O$6),Formato!$N$6,IF(AND(G184&lt;=Formato!$P$7,H184&lt;=Formato!$P$7,I184&lt;=Formato!$P$7,J184&lt;=Formato!$Q$7,K184&lt;=Formato!$O$7),Formato!$N$7,IF(AND(G184&lt;=Formato!$P$8,H184&lt;=Formato!$P$8,I184&lt;=Formato!$P$8,J184&lt;=Formato!$Q$8,K184&lt;=Formato!$O$8),Formato!$N$8,IF(AND(G184&lt;=Formato!$P$9,H184&lt;=Formato!$P$9,I184&lt;=Formato!$P$9,J184&lt;=Formato!$Q$9,K184&lt;=Formato!$O$9),Formato!$N$9,IF(AND(G184&lt;=Formato!$P$10,H184&lt;=Formato!$P$10,I184&lt;=Formato!$P$10,J184&lt;=Formato!$Q$10,K184&lt;=Formato!$O$10),Formato!$N$10,Formato!$N$11)))))))))</f>
        <v>XXXS</v>
      </c>
      <c r="M184" s="57">
        <f>VLOOKUP(L184,'Tamaños FBR'!$B$3:$F$12,5,0)*F184</f>
        <v>0</v>
      </c>
    </row>
    <row r="185" spans="2:13" ht="14.25" customHeight="1" x14ac:dyDescent="0.25">
      <c r="B185" s="53"/>
      <c r="C185" s="53"/>
      <c r="D185" s="53"/>
      <c r="E185" s="53"/>
      <c r="F185" s="53"/>
      <c r="G185" s="53"/>
      <c r="H185" s="53"/>
      <c r="I185" s="53"/>
      <c r="J185" s="48">
        <f t="shared" si="4"/>
        <v>0</v>
      </c>
      <c r="K185" s="69"/>
      <c r="L185" s="70" t="str">
        <f>IF(AND(G185&lt;=Formato!$P$2,H185&lt;=Formato!$P$2,I185&lt;=Formato!$P$2,J185&lt;=Formato!$Q$2,K185&lt;=Formato!$O$2),Formato!$N$2,IF(AND(G185&lt;=Formato!$P$3,H185&lt;=Formato!$P$3,I185&lt;=Formato!$P$3,J185&lt;=Formato!$Q$3,K185&lt;=Formato!$O$3),Formato!$N$3,IF(AND(G185&lt;=Formato!$P$4,H185&lt;=Formato!$P$4,I185&lt;=Formato!$P$4,J185&lt;=Formato!$Q$4,K185&lt;=Formato!$O$4),Formato!$N$4,IF(AND(G185&lt;=Formato!$P$5,H185&lt;=Formato!$P$5,I185&lt;=Formato!$P$5,J185&lt;=Formato!$Q$5,K185&lt;=Formato!$O$5),Formato!$N$5,IF(AND(G185&lt;=Formato!$P$6,H185&lt;=Formato!$P$6,I185&lt;=Formato!$P$6,J185&lt;=Formato!$Q$6,K185&lt;=Formato!$O$6),Formato!$N$6,IF(AND(G185&lt;=Formato!$P$7,H185&lt;=Formato!$P$7,I185&lt;=Formato!$P$7,J185&lt;=Formato!$Q$7,K185&lt;=Formato!$O$7),Formato!$N$7,IF(AND(G185&lt;=Formato!$P$8,H185&lt;=Formato!$P$8,I185&lt;=Formato!$P$8,J185&lt;=Formato!$Q$8,K185&lt;=Formato!$O$8),Formato!$N$8,IF(AND(G185&lt;=Formato!$P$9,H185&lt;=Formato!$P$9,I185&lt;=Formato!$P$9,J185&lt;=Formato!$Q$9,K185&lt;=Formato!$O$9),Formato!$N$9,IF(AND(G185&lt;=Formato!$P$10,H185&lt;=Formato!$P$10,I185&lt;=Formato!$P$10,J185&lt;=Formato!$Q$10,K185&lt;=Formato!$O$10),Formato!$N$10,Formato!$N$11)))))))))</f>
        <v>XXXS</v>
      </c>
      <c r="M185" s="57">
        <f>VLOOKUP(L185,'Tamaños FBR'!$B$3:$F$12,5,0)*F185</f>
        <v>0</v>
      </c>
    </row>
    <row r="186" spans="2:13" ht="14.25" customHeight="1" x14ac:dyDescent="0.25">
      <c r="B186" s="53"/>
      <c r="C186" s="53"/>
      <c r="D186" s="53"/>
      <c r="E186" s="53"/>
      <c r="F186" s="53"/>
      <c r="G186" s="53"/>
      <c r="H186" s="53"/>
      <c r="I186" s="53"/>
      <c r="J186" s="48">
        <f t="shared" si="4"/>
        <v>0</v>
      </c>
      <c r="K186" s="69"/>
      <c r="L186" s="70" t="str">
        <f>IF(AND(G186&lt;=Formato!$P$2,H186&lt;=Formato!$P$2,I186&lt;=Formato!$P$2,J186&lt;=Formato!$Q$2,K186&lt;=Formato!$O$2),Formato!$N$2,IF(AND(G186&lt;=Formato!$P$3,H186&lt;=Formato!$P$3,I186&lt;=Formato!$P$3,J186&lt;=Formato!$Q$3,K186&lt;=Formato!$O$3),Formato!$N$3,IF(AND(G186&lt;=Formato!$P$4,H186&lt;=Formato!$P$4,I186&lt;=Formato!$P$4,J186&lt;=Formato!$Q$4,K186&lt;=Formato!$O$4),Formato!$N$4,IF(AND(G186&lt;=Formato!$P$5,H186&lt;=Formato!$P$5,I186&lt;=Formato!$P$5,J186&lt;=Formato!$Q$5,K186&lt;=Formato!$O$5),Formato!$N$5,IF(AND(G186&lt;=Formato!$P$6,H186&lt;=Formato!$P$6,I186&lt;=Formato!$P$6,J186&lt;=Formato!$Q$6,K186&lt;=Formato!$O$6),Formato!$N$6,IF(AND(G186&lt;=Formato!$P$7,H186&lt;=Formato!$P$7,I186&lt;=Formato!$P$7,J186&lt;=Formato!$Q$7,K186&lt;=Formato!$O$7),Formato!$N$7,IF(AND(G186&lt;=Formato!$P$8,H186&lt;=Formato!$P$8,I186&lt;=Formato!$P$8,J186&lt;=Formato!$Q$8,K186&lt;=Formato!$O$8),Formato!$N$8,IF(AND(G186&lt;=Formato!$P$9,H186&lt;=Formato!$P$9,I186&lt;=Formato!$P$9,J186&lt;=Formato!$Q$9,K186&lt;=Formato!$O$9),Formato!$N$9,IF(AND(G186&lt;=Formato!$P$10,H186&lt;=Formato!$P$10,I186&lt;=Formato!$P$10,J186&lt;=Formato!$Q$10,K186&lt;=Formato!$O$10),Formato!$N$10,Formato!$N$11)))))))))</f>
        <v>XXXS</v>
      </c>
      <c r="M186" s="57">
        <f>VLOOKUP(L186,'Tamaños FBR'!$B$3:$F$12,5,0)*F186</f>
        <v>0</v>
      </c>
    </row>
    <row r="187" spans="2:13" ht="14.25" customHeight="1" x14ac:dyDescent="0.25">
      <c r="B187" s="53"/>
      <c r="C187" s="53"/>
      <c r="D187" s="53"/>
      <c r="E187" s="53"/>
      <c r="F187" s="53"/>
      <c r="G187" s="53"/>
      <c r="H187" s="53"/>
      <c r="I187" s="53"/>
      <c r="J187" s="48">
        <f t="shared" si="4"/>
        <v>0</v>
      </c>
      <c r="K187" s="69"/>
      <c r="L187" s="70" t="str">
        <f>IF(AND(G187&lt;=Formato!$P$2,H187&lt;=Formato!$P$2,I187&lt;=Formato!$P$2,J187&lt;=Formato!$Q$2,K187&lt;=Formato!$O$2),Formato!$N$2,IF(AND(G187&lt;=Formato!$P$3,H187&lt;=Formato!$P$3,I187&lt;=Formato!$P$3,J187&lt;=Formato!$Q$3,K187&lt;=Formato!$O$3),Formato!$N$3,IF(AND(G187&lt;=Formato!$P$4,H187&lt;=Formato!$P$4,I187&lt;=Formato!$P$4,J187&lt;=Formato!$Q$4,K187&lt;=Formato!$O$4),Formato!$N$4,IF(AND(G187&lt;=Formato!$P$5,H187&lt;=Formato!$P$5,I187&lt;=Formato!$P$5,J187&lt;=Formato!$Q$5,K187&lt;=Formato!$O$5),Formato!$N$5,IF(AND(G187&lt;=Formato!$P$6,H187&lt;=Formato!$P$6,I187&lt;=Formato!$P$6,J187&lt;=Formato!$Q$6,K187&lt;=Formato!$O$6),Formato!$N$6,IF(AND(G187&lt;=Formato!$P$7,H187&lt;=Formato!$P$7,I187&lt;=Formato!$P$7,J187&lt;=Formato!$Q$7,K187&lt;=Formato!$O$7),Formato!$N$7,IF(AND(G187&lt;=Formato!$P$8,H187&lt;=Formato!$P$8,I187&lt;=Formato!$P$8,J187&lt;=Formato!$Q$8,K187&lt;=Formato!$O$8),Formato!$N$8,IF(AND(G187&lt;=Formato!$P$9,H187&lt;=Formato!$P$9,I187&lt;=Formato!$P$9,J187&lt;=Formato!$Q$9,K187&lt;=Formato!$O$9),Formato!$N$9,IF(AND(G187&lt;=Formato!$P$10,H187&lt;=Formato!$P$10,I187&lt;=Formato!$P$10,J187&lt;=Formato!$Q$10,K187&lt;=Formato!$O$10),Formato!$N$10,Formato!$N$11)))))))))</f>
        <v>XXXS</v>
      </c>
      <c r="M187" s="57">
        <f>VLOOKUP(L187,'Tamaños FBR'!$B$3:$F$12,5,0)*F187</f>
        <v>0</v>
      </c>
    </row>
    <row r="188" spans="2:13" ht="14.25" customHeight="1" x14ac:dyDescent="0.25">
      <c r="B188" s="53"/>
      <c r="C188" s="53"/>
      <c r="D188" s="53"/>
      <c r="E188" s="53"/>
      <c r="F188" s="53"/>
      <c r="G188" s="53"/>
      <c r="H188" s="53"/>
      <c r="I188" s="53"/>
      <c r="J188" s="48">
        <f t="shared" si="4"/>
        <v>0</v>
      </c>
      <c r="K188" s="69"/>
      <c r="L188" s="70" t="str">
        <f>IF(AND(G188&lt;=Formato!$P$2,H188&lt;=Formato!$P$2,I188&lt;=Formato!$P$2,J188&lt;=Formato!$Q$2,K188&lt;=Formato!$O$2),Formato!$N$2,IF(AND(G188&lt;=Formato!$P$3,H188&lt;=Formato!$P$3,I188&lt;=Formato!$P$3,J188&lt;=Formato!$Q$3,K188&lt;=Formato!$O$3),Formato!$N$3,IF(AND(G188&lt;=Formato!$P$4,H188&lt;=Formato!$P$4,I188&lt;=Formato!$P$4,J188&lt;=Formato!$Q$4,K188&lt;=Formato!$O$4),Formato!$N$4,IF(AND(G188&lt;=Formato!$P$5,H188&lt;=Formato!$P$5,I188&lt;=Formato!$P$5,J188&lt;=Formato!$Q$5,K188&lt;=Formato!$O$5),Formato!$N$5,IF(AND(G188&lt;=Formato!$P$6,H188&lt;=Formato!$P$6,I188&lt;=Formato!$P$6,J188&lt;=Formato!$Q$6,K188&lt;=Formato!$O$6),Formato!$N$6,IF(AND(G188&lt;=Formato!$P$7,H188&lt;=Formato!$P$7,I188&lt;=Formato!$P$7,J188&lt;=Formato!$Q$7,K188&lt;=Formato!$O$7),Formato!$N$7,IF(AND(G188&lt;=Formato!$P$8,H188&lt;=Formato!$P$8,I188&lt;=Formato!$P$8,J188&lt;=Formato!$Q$8,K188&lt;=Formato!$O$8),Formato!$N$8,IF(AND(G188&lt;=Formato!$P$9,H188&lt;=Formato!$P$9,I188&lt;=Formato!$P$9,J188&lt;=Formato!$Q$9,K188&lt;=Formato!$O$9),Formato!$N$9,IF(AND(G188&lt;=Formato!$P$10,H188&lt;=Formato!$P$10,I188&lt;=Formato!$P$10,J188&lt;=Formato!$Q$10,K188&lt;=Formato!$O$10),Formato!$N$10,Formato!$N$11)))))))))</f>
        <v>XXXS</v>
      </c>
      <c r="M188" s="57">
        <f>VLOOKUP(L188,'Tamaños FBR'!$B$3:$F$12,5,0)*F188</f>
        <v>0</v>
      </c>
    </row>
    <row r="189" spans="2:13" ht="14.25" customHeight="1" x14ac:dyDescent="0.25">
      <c r="B189" s="53"/>
      <c r="C189" s="53"/>
      <c r="D189" s="53"/>
      <c r="E189" s="53"/>
      <c r="F189" s="53"/>
      <c r="G189" s="53"/>
      <c r="H189" s="53"/>
      <c r="I189" s="53"/>
      <c r="J189" s="48">
        <f t="shared" si="4"/>
        <v>0</v>
      </c>
      <c r="K189" s="69"/>
      <c r="L189" s="70" t="str">
        <f>IF(AND(G189&lt;=Formato!$P$2,H189&lt;=Formato!$P$2,I189&lt;=Formato!$P$2,J189&lt;=Formato!$Q$2,K189&lt;=Formato!$O$2),Formato!$N$2,IF(AND(G189&lt;=Formato!$P$3,H189&lt;=Formato!$P$3,I189&lt;=Formato!$P$3,J189&lt;=Formato!$Q$3,K189&lt;=Formato!$O$3),Formato!$N$3,IF(AND(G189&lt;=Formato!$P$4,H189&lt;=Formato!$P$4,I189&lt;=Formato!$P$4,J189&lt;=Formato!$Q$4,K189&lt;=Formato!$O$4),Formato!$N$4,IF(AND(G189&lt;=Formato!$P$5,H189&lt;=Formato!$P$5,I189&lt;=Formato!$P$5,J189&lt;=Formato!$Q$5,K189&lt;=Formato!$O$5),Formato!$N$5,IF(AND(G189&lt;=Formato!$P$6,H189&lt;=Formato!$P$6,I189&lt;=Formato!$P$6,J189&lt;=Formato!$Q$6,K189&lt;=Formato!$O$6),Formato!$N$6,IF(AND(G189&lt;=Formato!$P$7,H189&lt;=Formato!$P$7,I189&lt;=Formato!$P$7,J189&lt;=Formato!$Q$7,K189&lt;=Formato!$O$7),Formato!$N$7,IF(AND(G189&lt;=Formato!$P$8,H189&lt;=Formato!$P$8,I189&lt;=Formato!$P$8,J189&lt;=Formato!$Q$8,K189&lt;=Formato!$O$8),Formato!$N$8,IF(AND(G189&lt;=Formato!$P$9,H189&lt;=Formato!$P$9,I189&lt;=Formato!$P$9,J189&lt;=Formato!$Q$9,K189&lt;=Formato!$O$9),Formato!$N$9,IF(AND(G189&lt;=Formato!$P$10,H189&lt;=Formato!$P$10,I189&lt;=Formato!$P$10,J189&lt;=Formato!$Q$10,K189&lt;=Formato!$O$10),Formato!$N$10,Formato!$N$11)))))))))</f>
        <v>XXXS</v>
      </c>
      <c r="M189" s="57">
        <f>VLOOKUP(L189,'Tamaños FBR'!$B$3:$F$12,5,0)*F189</f>
        <v>0</v>
      </c>
    </row>
    <row r="190" spans="2:13" ht="14.25" customHeight="1" x14ac:dyDescent="0.25">
      <c r="B190" s="53"/>
      <c r="C190" s="53"/>
      <c r="D190" s="53"/>
      <c r="E190" s="53"/>
      <c r="F190" s="53"/>
      <c r="G190" s="53"/>
      <c r="H190" s="53"/>
      <c r="I190" s="53"/>
      <c r="J190" s="48">
        <f t="shared" si="4"/>
        <v>0</v>
      </c>
      <c r="K190" s="69"/>
      <c r="L190" s="70" t="str">
        <f>IF(AND(G190&lt;=Formato!$P$2,H190&lt;=Formato!$P$2,I190&lt;=Formato!$P$2,J190&lt;=Formato!$Q$2,K190&lt;=Formato!$O$2),Formato!$N$2,IF(AND(G190&lt;=Formato!$P$3,H190&lt;=Formato!$P$3,I190&lt;=Formato!$P$3,J190&lt;=Formato!$Q$3,K190&lt;=Formato!$O$3),Formato!$N$3,IF(AND(G190&lt;=Formato!$P$4,H190&lt;=Formato!$P$4,I190&lt;=Formato!$P$4,J190&lt;=Formato!$Q$4,K190&lt;=Formato!$O$4),Formato!$N$4,IF(AND(G190&lt;=Formato!$P$5,H190&lt;=Formato!$P$5,I190&lt;=Formato!$P$5,J190&lt;=Formato!$Q$5,K190&lt;=Formato!$O$5),Formato!$N$5,IF(AND(G190&lt;=Formato!$P$6,H190&lt;=Formato!$P$6,I190&lt;=Formato!$P$6,J190&lt;=Formato!$Q$6,K190&lt;=Formato!$O$6),Formato!$N$6,IF(AND(G190&lt;=Formato!$P$7,H190&lt;=Formato!$P$7,I190&lt;=Formato!$P$7,J190&lt;=Formato!$Q$7,K190&lt;=Formato!$O$7),Formato!$N$7,IF(AND(G190&lt;=Formato!$P$8,H190&lt;=Formato!$P$8,I190&lt;=Formato!$P$8,J190&lt;=Formato!$Q$8,K190&lt;=Formato!$O$8),Formato!$N$8,IF(AND(G190&lt;=Formato!$P$9,H190&lt;=Formato!$P$9,I190&lt;=Formato!$P$9,J190&lt;=Formato!$Q$9,K190&lt;=Formato!$O$9),Formato!$N$9,IF(AND(G190&lt;=Formato!$P$10,H190&lt;=Formato!$P$10,I190&lt;=Formato!$P$10,J190&lt;=Formato!$Q$10,K190&lt;=Formato!$O$10),Formato!$N$10,Formato!$N$11)))))))))</f>
        <v>XXXS</v>
      </c>
      <c r="M190" s="57">
        <f>VLOOKUP(L190,'Tamaños FBR'!$B$3:$F$12,5,0)*F190</f>
        <v>0</v>
      </c>
    </row>
    <row r="191" spans="2:13" ht="14.25" customHeight="1" x14ac:dyDescent="0.25">
      <c r="B191" s="53"/>
      <c r="C191" s="53"/>
      <c r="D191" s="53"/>
      <c r="E191" s="53"/>
      <c r="F191" s="53"/>
      <c r="G191" s="53"/>
      <c r="H191" s="53"/>
      <c r="I191" s="53"/>
      <c r="J191" s="48">
        <f t="shared" si="4"/>
        <v>0</v>
      </c>
      <c r="K191" s="69"/>
      <c r="L191" s="70" t="str">
        <f>IF(AND(G191&lt;=Formato!$P$2,H191&lt;=Formato!$P$2,I191&lt;=Formato!$P$2,J191&lt;=Formato!$Q$2,K191&lt;=Formato!$O$2),Formato!$N$2,IF(AND(G191&lt;=Formato!$P$3,H191&lt;=Formato!$P$3,I191&lt;=Formato!$P$3,J191&lt;=Formato!$Q$3,K191&lt;=Formato!$O$3),Formato!$N$3,IF(AND(G191&lt;=Formato!$P$4,H191&lt;=Formato!$P$4,I191&lt;=Formato!$P$4,J191&lt;=Formato!$Q$4,K191&lt;=Formato!$O$4),Formato!$N$4,IF(AND(G191&lt;=Formato!$P$5,H191&lt;=Formato!$P$5,I191&lt;=Formato!$P$5,J191&lt;=Formato!$Q$5,K191&lt;=Formato!$O$5),Formato!$N$5,IF(AND(G191&lt;=Formato!$P$6,H191&lt;=Formato!$P$6,I191&lt;=Formato!$P$6,J191&lt;=Formato!$Q$6,K191&lt;=Formato!$O$6),Formato!$N$6,IF(AND(G191&lt;=Formato!$P$7,H191&lt;=Formato!$P$7,I191&lt;=Formato!$P$7,J191&lt;=Formato!$Q$7,K191&lt;=Formato!$O$7),Formato!$N$7,IF(AND(G191&lt;=Formato!$P$8,H191&lt;=Formato!$P$8,I191&lt;=Formato!$P$8,J191&lt;=Formato!$Q$8,K191&lt;=Formato!$O$8),Formato!$N$8,IF(AND(G191&lt;=Formato!$P$9,H191&lt;=Formato!$P$9,I191&lt;=Formato!$P$9,J191&lt;=Formato!$Q$9,K191&lt;=Formato!$O$9),Formato!$N$9,IF(AND(G191&lt;=Formato!$P$10,H191&lt;=Formato!$P$10,I191&lt;=Formato!$P$10,J191&lt;=Formato!$Q$10,K191&lt;=Formato!$O$10),Formato!$N$10,Formato!$N$11)))))))))</f>
        <v>XXXS</v>
      </c>
      <c r="M191" s="57">
        <f>VLOOKUP(L191,'Tamaños FBR'!$B$3:$F$12,5,0)*F191</f>
        <v>0</v>
      </c>
    </row>
    <row r="192" spans="2:13" ht="14.25" customHeight="1" x14ac:dyDescent="0.25">
      <c r="B192" s="53"/>
      <c r="C192" s="53"/>
      <c r="D192" s="53"/>
      <c r="E192" s="53"/>
      <c r="F192" s="53"/>
      <c r="G192" s="53"/>
      <c r="H192" s="53"/>
      <c r="I192" s="53"/>
      <c r="J192" s="48">
        <f t="shared" si="4"/>
        <v>0</v>
      </c>
      <c r="K192" s="69"/>
      <c r="L192" s="70" t="str">
        <f>IF(AND(G192&lt;=Formato!$P$2,H192&lt;=Formato!$P$2,I192&lt;=Formato!$P$2,J192&lt;=Formato!$Q$2,K192&lt;=Formato!$O$2),Formato!$N$2,IF(AND(G192&lt;=Formato!$P$3,H192&lt;=Formato!$P$3,I192&lt;=Formato!$P$3,J192&lt;=Formato!$Q$3,K192&lt;=Formato!$O$3),Formato!$N$3,IF(AND(G192&lt;=Formato!$P$4,H192&lt;=Formato!$P$4,I192&lt;=Formato!$P$4,J192&lt;=Formato!$Q$4,K192&lt;=Formato!$O$4),Formato!$N$4,IF(AND(G192&lt;=Formato!$P$5,H192&lt;=Formato!$P$5,I192&lt;=Formato!$P$5,J192&lt;=Formato!$Q$5,K192&lt;=Formato!$O$5),Formato!$N$5,IF(AND(G192&lt;=Formato!$P$6,H192&lt;=Formato!$P$6,I192&lt;=Formato!$P$6,J192&lt;=Formato!$Q$6,K192&lt;=Formato!$O$6),Formato!$N$6,IF(AND(G192&lt;=Formato!$P$7,H192&lt;=Formato!$P$7,I192&lt;=Formato!$P$7,J192&lt;=Formato!$Q$7,K192&lt;=Formato!$O$7),Formato!$N$7,IF(AND(G192&lt;=Formato!$P$8,H192&lt;=Formato!$P$8,I192&lt;=Formato!$P$8,J192&lt;=Formato!$Q$8,K192&lt;=Formato!$O$8),Formato!$N$8,IF(AND(G192&lt;=Formato!$P$9,H192&lt;=Formato!$P$9,I192&lt;=Formato!$P$9,J192&lt;=Formato!$Q$9,K192&lt;=Formato!$O$9),Formato!$N$9,IF(AND(G192&lt;=Formato!$P$10,H192&lt;=Formato!$P$10,I192&lt;=Formato!$P$10,J192&lt;=Formato!$Q$10,K192&lt;=Formato!$O$10),Formato!$N$10,Formato!$N$11)))))))))</f>
        <v>XXXS</v>
      </c>
      <c r="M192" s="57">
        <f>VLOOKUP(L192,'Tamaños FBR'!$B$3:$F$12,5,0)*F192</f>
        <v>0</v>
      </c>
    </row>
    <row r="193" spans="2:13" ht="14.25" customHeight="1" x14ac:dyDescent="0.25">
      <c r="B193" s="53"/>
      <c r="C193" s="53"/>
      <c r="D193" s="53"/>
      <c r="E193" s="53"/>
      <c r="F193" s="53"/>
      <c r="G193" s="53"/>
      <c r="H193" s="53"/>
      <c r="I193" s="53"/>
      <c r="J193" s="48">
        <f t="shared" si="4"/>
        <v>0</v>
      </c>
      <c r="K193" s="69"/>
      <c r="L193" s="70" t="str">
        <f>IF(AND(G193&lt;=Formato!$P$2,H193&lt;=Formato!$P$2,I193&lt;=Formato!$P$2,J193&lt;=Formato!$Q$2,K193&lt;=Formato!$O$2),Formato!$N$2,IF(AND(G193&lt;=Formato!$P$3,H193&lt;=Formato!$P$3,I193&lt;=Formato!$P$3,J193&lt;=Formato!$Q$3,K193&lt;=Formato!$O$3),Formato!$N$3,IF(AND(G193&lt;=Formato!$P$4,H193&lt;=Formato!$P$4,I193&lt;=Formato!$P$4,J193&lt;=Formato!$Q$4,K193&lt;=Formato!$O$4),Formato!$N$4,IF(AND(G193&lt;=Formato!$P$5,H193&lt;=Formato!$P$5,I193&lt;=Formato!$P$5,J193&lt;=Formato!$Q$5,K193&lt;=Formato!$O$5),Formato!$N$5,IF(AND(G193&lt;=Formato!$P$6,H193&lt;=Formato!$P$6,I193&lt;=Formato!$P$6,J193&lt;=Formato!$Q$6,K193&lt;=Formato!$O$6),Formato!$N$6,IF(AND(G193&lt;=Formato!$P$7,H193&lt;=Formato!$P$7,I193&lt;=Formato!$P$7,J193&lt;=Formato!$Q$7,K193&lt;=Formato!$O$7),Formato!$N$7,IF(AND(G193&lt;=Formato!$P$8,H193&lt;=Formato!$P$8,I193&lt;=Formato!$P$8,J193&lt;=Formato!$Q$8,K193&lt;=Formato!$O$8),Formato!$N$8,IF(AND(G193&lt;=Formato!$P$9,H193&lt;=Formato!$P$9,I193&lt;=Formato!$P$9,J193&lt;=Formato!$Q$9,K193&lt;=Formato!$O$9),Formato!$N$9,IF(AND(G193&lt;=Formato!$P$10,H193&lt;=Formato!$P$10,I193&lt;=Formato!$P$10,J193&lt;=Formato!$Q$10,K193&lt;=Formato!$O$10),Formato!$N$10,Formato!$N$11)))))))))</f>
        <v>XXXS</v>
      </c>
      <c r="M193" s="57">
        <f>VLOOKUP(L193,'Tamaños FBR'!$B$3:$F$12,5,0)*F193</f>
        <v>0</v>
      </c>
    </row>
    <row r="194" spans="2:13" ht="14.25" customHeight="1" x14ac:dyDescent="0.25">
      <c r="B194" s="53"/>
      <c r="C194" s="53"/>
      <c r="D194" s="53"/>
      <c r="E194" s="53"/>
      <c r="F194" s="53"/>
      <c r="G194" s="53"/>
      <c r="H194" s="53"/>
      <c r="I194" s="53"/>
      <c r="J194" s="48">
        <f t="shared" si="4"/>
        <v>0</v>
      </c>
      <c r="K194" s="69"/>
      <c r="L194" s="70" t="str">
        <f>IF(AND(G194&lt;=Formato!$P$2,H194&lt;=Formato!$P$2,I194&lt;=Formato!$P$2,J194&lt;=Formato!$Q$2,K194&lt;=Formato!$O$2),Formato!$N$2,IF(AND(G194&lt;=Formato!$P$3,H194&lt;=Formato!$P$3,I194&lt;=Formato!$P$3,J194&lt;=Formato!$Q$3,K194&lt;=Formato!$O$3),Formato!$N$3,IF(AND(G194&lt;=Formato!$P$4,H194&lt;=Formato!$P$4,I194&lt;=Formato!$P$4,J194&lt;=Formato!$Q$4,K194&lt;=Formato!$O$4),Formato!$N$4,IF(AND(G194&lt;=Formato!$P$5,H194&lt;=Formato!$P$5,I194&lt;=Formato!$P$5,J194&lt;=Formato!$Q$5,K194&lt;=Formato!$O$5),Formato!$N$5,IF(AND(G194&lt;=Formato!$P$6,H194&lt;=Formato!$P$6,I194&lt;=Formato!$P$6,J194&lt;=Formato!$Q$6,K194&lt;=Formato!$O$6),Formato!$N$6,IF(AND(G194&lt;=Formato!$P$7,H194&lt;=Formato!$P$7,I194&lt;=Formato!$P$7,J194&lt;=Formato!$Q$7,K194&lt;=Formato!$O$7),Formato!$N$7,IF(AND(G194&lt;=Formato!$P$8,H194&lt;=Formato!$P$8,I194&lt;=Formato!$P$8,J194&lt;=Formato!$Q$8,K194&lt;=Formato!$O$8),Formato!$N$8,IF(AND(G194&lt;=Formato!$P$9,H194&lt;=Formato!$P$9,I194&lt;=Formato!$P$9,J194&lt;=Formato!$Q$9,K194&lt;=Formato!$O$9),Formato!$N$9,IF(AND(G194&lt;=Formato!$P$10,H194&lt;=Formato!$P$10,I194&lt;=Formato!$P$10,J194&lt;=Formato!$Q$10,K194&lt;=Formato!$O$10),Formato!$N$10,Formato!$N$11)))))))))</f>
        <v>XXXS</v>
      </c>
      <c r="M194" s="57">
        <f>VLOOKUP(L194,'Tamaños FBR'!$B$3:$F$12,5,0)*F194</f>
        <v>0</v>
      </c>
    </row>
    <row r="195" spans="2:13" ht="14.25" customHeight="1" x14ac:dyDescent="0.25">
      <c r="B195" s="53"/>
      <c r="C195" s="53"/>
      <c r="D195" s="53"/>
      <c r="E195" s="53"/>
      <c r="F195" s="53"/>
      <c r="G195" s="53"/>
      <c r="H195" s="53"/>
      <c r="I195" s="53"/>
      <c r="J195" s="48">
        <f t="shared" si="4"/>
        <v>0</v>
      </c>
      <c r="K195" s="69"/>
      <c r="L195" s="70" t="str">
        <f>IF(AND(G195&lt;=Formato!$P$2,H195&lt;=Formato!$P$2,I195&lt;=Formato!$P$2,J195&lt;=Formato!$Q$2,K195&lt;=Formato!$O$2),Formato!$N$2,IF(AND(G195&lt;=Formato!$P$3,H195&lt;=Formato!$P$3,I195&lt;=Formato!$P$3,J195&lt;=Formato!$Q$3,K195&lt;=Formato!$O$3),Formato!$N$3,IF(AND(G195&lt;=Formato!$P$4,H195&lt;=Formato!$P$4,I195&lt;=Formato!$P$4,J195&lt;=Formato!$Q$4,K195&lt;=Formato!$O$4),Formato!$N$4,IF(AND(G195&lt;=Formato!$P$5,H195&lt;=Formato!$P$5,I195&lt;=Formato!$P$5,J195&lt;=Formato!$Q$5,K195&lt;=Formato!$O$5),Formato!$N$5,IF(AND(G195&lt;=Formato!$P$6,H195&lt;=Formato!$P$6,I195&lt;=Formato!$P$6,J195&lt;=Formato!$Q$6,K195&lt;=Formato!$O$6),Formato!$N$6,IF(AND(G195&lt;=Formato!$P$7,H195&lt;=Formato!$P$7,I195&lt;=Formato!$P$7,J195&lt;=Formato!$Q$7,K195&lt;=Formato!$O$7),Formato!$N$7,IF(AND(G195&lt;=Formato!$P$8,H195&lt;=Formato!$P$8,I195&lt;=Formato!$P$8,J195&lt;=Formato!$Q$8,K195&lt;=Formato!$O$8),Formato!$N$8,IF(AND(G195&lt;=Formato!$P$9,H195&lt;=Formato!$P$9,I195&lt;=Formato!$P$9,J195&lt;=Formato!$Q$9,K195&lt;=Formato!$O$9),Formato!$N$9,IF(AND(G195&lt;=Formato!$P$10,H195&lt;=Formato!$P$10,I195&lt;=Formato!$P$10,J195&lt;=Formato!$Q$10,K195&lt;=Formato!$O$10),Formato!$N$10,Formato!$N$11)))))))))</f>
        <v>XXXS</v>
      </c>
      <c r="M195" s="57">
        <f>VLOOKUP(L195,'Tamaños FBR'!$B$3:$F$12,5,0)*F195</f>
        <v>0</v>
      </c>
    </row>
    <row r="196" spans="2:13" ht="14.25" customHeight="1" x14ac:dyDescent="0.25">
      <c r="B196" s="53"/>
      <c r="C196" s="53"/>
      <c r="D196" s="53"/>
      <c r="E196" s="53"/>
      <c r="F196" s="53"/>
      <c r="G196" s="53"/>
      <c r="H196" s="53"/>
      <c r="I196" s="53"/>
      <c r="J196" s="48">
        <f t="shared" si="4"/>
        <v>0</v>
      </c>
      <c r="K196" s="69"/>
      <c r="L196" s="70" t="str">
        <f>IF(AND(G196&lt;=Formato!$P$2,H196&lt;=Formato!$P$2,I196&lt;=Formato!$P$2,J196&lt;=Formato!$Q$2,K196&lt;=Formato!$O$2),Formato!$N$2,IF(AND(G196&lt;=Formato!$P$3,H196&lt;=Formato!$P$3,I196&lt;=Formato!$P$3,J196&lt;=Formato!$Q$3,K196&lt;=Formato!$O$3),Formato!$N$3,IF(AND(G196&lt;=Formato!$P$4,H196&lt;=Formato!$P$4,I196&lt;=Formato!$P$4,J196&lt;=Formato!$Q$4,K196&lt;=Formato!$O$4),Formato!$N$4,IF(AND(G196&lt;=Formato!$P$5,H196&lt;=Formato!$P$5,I196&lt;=Formato!$P$5,J196&lt;=Formato!$Q$5,K196&lt;=Formato!$O$5),Formato!$N$5,IF(AND(G196&lt;=Formato!$P$6,H196&lt;=Formato!$P$6,I196&lt;=Formato!$P$6,J196&lt;=Formato!$Q$6,K196&lt;=Formato!$O$6),Formato!$N$6,IF(AND(G196&lt;=Formato!$P$7,H196&lt;=Formato!$P$7,I196&lt;=Formato!$P$7,J196&lt;=Formato!$Q$7,K196&lt;=Formato!$O$7),Formato!$N$7,IF(AND(G196&lt;=Formato!$P$8,H196&lt;=Formato!$P$8,I196&lt;=Formato!$P$8,J196&lt;=Formato!$Q$8,K196&lt;=Formato!$O$8),Formato!$N$8,IF(AND(G196&lt;=Formato!$P$9,H196&lt;=Formato!$P$9,I196&lt;=Formato!$P$9,J196&lt;=Formato!$Q$9,K196&lt;=Formato!$O$9),Formato!$N$9,IF(AND(G196&lt;=Formato!$P$10,H196&lt;=Formato!$P$10,I196&lt;=Formato!$P$10,J196&lt;=Formato!$Q$10,K196&lt;=Formato!$O$10),Formato!$N$10,Formato!$N$11)))))))))</f>
        <v>XXXS</v>
      </c>
      <c r="M196" s="57">
        <f>VLOOKUP(L196,'Tamaños FBR'!$B$3:$F$12,5,0)*F196</f>
        <v>0</v>
      </c>
    </row>
    <row r="197" spans="2:13" ht="14.25" customHeight="1" x14ac:dyDescent="0.25">
      <c r="B197" s="53"/>
      <c r="C197" s="53"/>
      <c r="D197" s="53"/>
      <c r="E197" s="53"/>
      <c r="F197" s="53"/>
      <c r="G197" s="53"/>
      <c r="H197" s="53"/>
      <c r="I197" s="53"/>
      <c r="J197" s="48">
        <f t="shared" si="4"/>
        <v>0</v>
      </c>
      <c r="K197" s="69"/>
      <c r="L197" s="70" t="str">
        <f>IF(AND(G197&lt;=Formato!$P$2,H197&lt;=Formato!$P$2,I197&lt;=Formato!$P$2,J197&lt;=Formato!$Q$2,K197&lt;=Formato!$O$2),Formato!$N$2,IF(AND(G197&lt;=Formato!$P$3,H197&lt;=Formato!$P$3,I197&lt;=Formato!$P$3,J197&lt;=Formato!$Q$3,K197&lt;=Formato!$O$3),Formato!$N$3,IF(AND(G197&lt;=Formato!$P$4,H197&lt;=Formato!$P$4,I197&lt;=Formato!$P$4,J197&lt;=Formato!$Q$4,K197&lt;=Formato!$O$4),Formato!$N$4,IF(AND(G197&lt;=Formato!$P$5,H197&lt;=Formato!$P$5,I197&lt;=Formato!$P$5,J197&lt;=Formato!$Q$5,K197&lt;=Formato!$O$5),Formato!$N$5,IF(AND(G197&lt;=Formato!$P$6,H197&lt;=Formato!$P$6,I197&lt;=Formato!$P$6,J197&lt;=Formato!$Q$6,K197&lt;=Formato!$O$6),Formato!$N$6,IF(AND(G197&lt;=Formato!$P$7,H197&lt;=Formato!$P$7,I197&lt;=Formato!$P$7,J197&lt;=Formato!$Q$7,K197&lt;=Formato!$O$7),Formato!$N$7,IF(AND(G197&lt;=Formato!$P$8,H197&lt;=Formato!$P$8,I197&lt;=Formato!$P$8,J197&lt;=Formato!$Q$8,K197&lt;=Formato!$O$8),Formato!$N$8,IF(AND(G197&lt;=Formato!$P$9,H197&lt;=Formato!$P$9,I197&lt;=Formato!$P$9,J197&lt;=Formato!$Q$9,K197&lt;=Formato!$O$9),Formato!$N$9,IF(AND(G197&lt;=Formato!$P$10,H197&lt;=Formato!$P$10,I197&lt;=Formato!$P$10,J197&lt;=Formato!$Q$10,K197&lt;=Formato!$O$10),Formato!$N$10,Formato!$N$11)))))))))</f>
        <v>XXXS</v>
      </c>
      <c r="M197" s="57">
        <f>VLOOKUP(L197,'Tamaños FBR'!$B$3:$F$12,5,0)*F197</f>
        <v>0</v>
      </c>
    </row>
    <row r="198" spans="2:13" ht="14.25" customHeight="1" x14ac:dyDescent="0.25">
      <c r="B198" s="53"/>
      <c r="C198" s="53"/>
      <c r="D198" s="53"/>
      <c r="E198" s="53"/>
      <c r="F198" s="53"/>
      <c r="G198" s="53"/>
      <c r="H198" s="53"/>
      <c r="I198" s="53"/>
      <c r="J198" s="48">
        <f t="shared" si="4"/>
        <v>0</v>
      </c>
      <c r="K198" s="69"/>
      <c r="L198" s="70" t="str">
        <f>IF(AND(G198&lt;=Formato!$P$2,H198&lt;=Formato!$P$2,I198&lt;=Formato!$P$2,J198&lt;=Formato!$Q$2,K198&lt;=Formato!$O$2),Formato!$N$2,IF(AND(G198&lt;=Formato!$P$3,H198&lt;=Formato!$P$3,I198&lt;=Formato!$P$3,J198&lt;=Formato!$Q$3,K198&lt;=Formato!$O$3),Formato!$N$3,IF(AND(G198&lt;=Formato!$P$4,H198&lt;=Formato!$P$4,I198&lt;=Formato!$P$4,J198&lt;=Formato!$Q$4,K198&lt;=Formato!$O$4),Formato!$N$4,IF(AND(G198&lt;=Formato!$P$5,H198&lt;=Formato!$P$5,I198&lt;=Formato!$P$5,J198&lt;=Formato!$Q$5,K198&lt;=Formato!$O$5),Formato!$N$5,IF(AND(G198&lt;=Formato!$P$6,H198&lt;=Formato!$P$6,I198&lt;=Formato!$P$6,J198&lt;=Formato!$Q$6,K198&lt;=Formato!$O$6),Formato!$N$6,IF(AND(G198&lt;=Formato!$P$7,H198&lt;=Formato!$P$7,I198&lt;=Formato!$P$7,J198&lt;=Formato!$Q$7,K198&lt;=Formato!$O$7),Formato!$N$7,IF(AND(G198&lt;=Formato!$P$8,H198&lt;=Formato!$P$8,I198&lt;=Formato!$P$8,J198&lt;=Formato!$Q$8,K198&lt;=Formato!$O$8),Formato!$N$8,IF(AND(G198&lt;=Formato!$P$9,H198&lt;=Formato!$P$9,I198&lt;=Formato!$P$9,J198&lt;=Formato!$Q$9,K198&lt;=Formato!$O$9),Formato!$N$9,IF(AND(G198&lt;=Formato!$P$10,H198&lt;=Formato!$P$10,I198&lt;=Formato!$P$10,J198&lt;=Formato!$Q$10,K198&lt;=Formato!$O$10),Formato!$N$10,Formato!$N$11)))))))))</f>
        <v>XXXS</v>
      </c>
      <c r="M198" s="57">
        <f>VLOOKUP(L198,'Tamaños FBR'!$B$3:$F$12,5,0)*F198</f>
        <v>0</v>
      </c>
    </row>
    <row r="199" spans="2:13" ht="14.25" customHeight="1" x14ac:dyDescent="0.25">
      <c r="B199" s="53"/>
      <c r="C199" s="53"/>
      <c r="D199" s="53"/>
      <c r="E199" s="53"/>
      <c r="F199" s="53"/>
      <c r="G199" s="53"/>
      <c r="H199" s="53"/>
      <c r="I199" s="53"/>
      <c r="J199" s="48">
        <f t="shared" si="4"/>
        <v>0</v>
      </c>
      <c r="K199" s="69"/>
      <c r="L199" s="70" t="str">
        <f>IF(AND(G199&lt;=Formato!$P$2,H199&lt;=Formato!$P$2,I199&lt;=Formato!$P$2,J199&lt;=Formato!$Q$2,K199&lt;=Formato!$O$2),Formato!$N$2,IF(AND(G199&lt;=Formato!$P$3,H199&lt;=Formato!$P$3,I199&lt;=Formato!$P$3,J199&lt;=Formato!$Q$3,K199&lt;=Formato!$O$3),Formato!$N$3,IF(AND(G199&lt;=Formato!$P$4,H199&lt;=Formato!$P$4,I199&lt;=Formato!$P$4,J199&lt;=Formato!$Q$4,K199&lt;=Formato!$O$4),Formato!$N$4,IF(AND(G199&lt;=Formato!$P$5,H199&lt;=Formato!$P$5,I199&lt;=Formato!$P$5,J199&lt;=Formato!$Q$5,K199&lt;=Formato!$O$5),Formato!$N$5,IF(AND(G199&lt;=Formato!$P$6,H199&lt;=Formato!$P$6,I199&lt;=Formato!$P$6,J199&lt;=Formato!$Q$6,K199&lt;=Formato!$O$6),Formato!$N$6,IF(AND(G199&lt;=Formato!$P$7,H199&lt;=Formato!$P$7,I199&lt;=Formato!$P$7,J199&lt;=Formato!$Q$7,K199&lt;=Formato!$O$7),Formato!$N$7,IF(AND(G199&lt;=Formato!$P$8,H199&lt;=Formato!$P$8,I199&lt;=Formato!$P$8,J199&lt;=Formato!$Q$8,K199&lt;=Formato!$O$8),Formato!$N$8,IF(AND(G199&lt;=Formato!$P$9,H199&lt;=Formato!$P$9,I199&lt;=Formato!$P$9,J199&lt;=Formato!$Q$9,K199&lt;=Formato!$O$9),Formato!$N$9,IF(AND(G199&lt;=Formato!$P$10,H199&lt;=Formato!$P$10,I199&lt;=Formato!$P$10,J199&lt;=Formato!$Q$10,K199&lt;=Formato!$O$10),Formato!$N$10,Formato!$N$11)))))))))</f>
        <v>XXXS</v>
      </c>
      <c r="M199" s="57">
        <f>VLOOKUP(L199,'Tamaños FBR'!$B$3:$F$12,5,0)*F199</f>
        <v>0</v>
      </c>
    </row>
    <row r="200" spans="2:13" ht="14.25" customHeight="1" x14ac:dyDescent="0.25">
      <c r="B200" s="53"/>
      <c r="C200" s="53"/>
      <c r="D200" s="53"/>
      <c r="E200" s="53"/>
      <c r="F200" s="53"/>
      <c r="G200" s="53"/>
      <c r="H200" s="53"/>
      <c r="I200" s="53"/>
      <c r="J200" s="48">
        <f t="shared" si="4"/>
        <v>0</v>
      </c>
      <c r="K200" s="69"/>
      <c r="L200" s="70" t="str">
        <f>IF(AND(G200&lt;=Formato!$P$2,H200&lt;=Formato!$P$2,I200&lt;=Formato!$P$2,J200&lt;=Formato!$Q$2,K200&lt;=Formato!$O$2),Formato!$N$2,IF(AND(G200&lt;=Formato!$P$3,H200&lt;=Formato!$P$3,I200&lt;=Formato!$P$3,J200&lt;=Formato!$Q$3,K200&lt;=Formato!$O$3),Formato!$N$3,IF(AND(G200&lt;=Formato!$P$4,H200&lt;=Formato!$P$4,I200&lt;=Formato!$P$4,J200&lt;=Formato!$Q$4,K200&lt;=Formato!$O$4),Formato!$N$4,IF(AND(G200&lt;=Formato!$P$5,H200&lt;=Formato!$P$5,I200&lt;=Formato!$P$5,J200&lt;=Formato!$Q$5,K200&lt;=Formato!$O$5),Formato!$N$5,IF(AND(G200&lt;=Formato!$P$6,H200&lt;=Formato!$P$6,I200&lt;=Formato!$P$6,J200&lt;=Formato!$Q$6,K200&lt;=Formato!$O$6),Formato!$N$6,IF(AND(G200&lt;=Formato!$P$7,H200&lt;=Formato!$P$7,I200&lt;=Formato!$P$7,J200&lt;=Formato!$Q$7,K200&lt;=Formato!$O$7),Formato!$N$7,IF(AND(G200&lt;=Formato!$P$8,H200&lt;=Formato!$P$8,I200&lt;=Formato!$P$8,J200&lt;=Formato!$Q$8,K200&lt;=Formato!$O$8),Formato!$N$8,IF(AND(G200&lt;=Formato!$P$9,H200&lt;=Formato!$P$9,I200&lt;=Formato!$P$9,J200&lt;=Formato!$Q$9,K200&lt;=Formato!$O$9),Formato!$N$9,IF(AND(G200&lt;=Formato!$P$10,H200&lt;=Formato!$P$10,I200&lt;=Formato!$P$10,J200&lt;=Formato!$Q$10,K200&lt;=Formato!$O$10),Formato!$N$10,Formato!$N$11)))))))))</f>
        <v>XXXS</v>
      </c>
      <c r="M200" s="57">
        <f>VLOOKUP(L200,'Tamaños FBR'!$B$3:$F$12,5,0)*F200</f>
        <v>0</v>
      </c>
    </row>
    <row r="201" spans="2:13" ht="14.25" customHeight="1" x14ac:dyDescent="0.25">
      <c r="B201" s="53"/>
      <c r="C201" s="53"/>
      <c r="D201" s="53"/>
      <c r="E201" s="53"/>
      <c r="F201" s="53"/>
      <c r="G201" s="53"/>
      <c r="H201" s="53"/>
      <c r="I201" s="53"/>
      <c r="J201" s="48">
        <f t="shared" si="4"/>
        <v>0</v>
      </c>
      <c r="K201" s="69"/>
      <c r="L201" s="70" t="str">
        <f>IF(AND(G201&lt;=Formato!$P$2,H201&lt;=Formato!$P$2,I201&lt;=Formato!$P$2,J201&lt;=Formato!$Q$2,K201&lt;=Formato!$O$2),Formato!$N$2,IF(AND(G201&lt;=Formato!$P$3,H201&lt;=Formato!$P$3,I201&lt;=Formato!$P$3,J201&lt;=Formato!$Q$3,K201&lt;=Formato!$O$3),Formato!$N$3,IF(AND(G201&lt;=Formato!$P$4,H201&lt;=Formato!$P$4,I201&lt;=Formato!$P$4,J201&lt;=Formato!$Q$4,K201&lt;=Formato!$O$4),Formato!$N$4,IF(AND(G201&lt;=Formato!$P$5,H201&lt;=Formato!$P$5,I201&lt;=Formato!$P$5,J201&lt;=Formato!$Q$5,K201&lt;=Formato!$O$5),Formato!$N$5,IF(AND(G201&lt;=Formato!$P$6,H201&lt;=Formato!$P$6,I201&lt;=Formato!$P$6,J201&lt;=Formato!$Q$6,K201&lt;=Formato!$O$6),Formato!$N$6,IF(AND(G201&lt;=Formato!$P$7,H201&lt;=Formato!$P$7,I201&lt;=Formato!$P$7,J201&lt;=Formato!$Q$7,K201&lt;=Formato!$O$7),Formato!$N$7,IF(AND(G201&lt;=Formato!$P$8,H201&lt;=Formato!$P$8,I201&lt;=Formato!$P$8,J201&lt;=Formato!$Q$8,K201&lt;=Formato!$O$8),Formato!$N$8,IF(AND(G201&lt;=Formato!$P$9,H201&lt;=Formato!$P$9,I201&lt;=Formato!$P$9,J201&lt;=Formato!$Q$9,K201&lt;=Formato!$O$9),Formato!$N$9,IF(AND(G201&lt;=Formato!$P$10,H201&lt;=Formato!$P$10,I201&lt;=Formato!$P$10,J201&lt;=Formato!$Q$10,K201&lt;=Formato!$O$10),Formato!$N$10,Formato!$N$11)))))))))</f>
        <v>XXXS</v>
      </c>
      <c r="M201" s="57">
        <f>VLOOKUP(L201,'Tamaños FBR'!$B$3:$F$12,5,0)*F201</f>
        <v>0</v>
      </c>
    </row>
    <row r="202" spans="2:13" ht="14.25" customHeight="1" x14ac:dyDescent="0.25">
      <c r="B202" s="53"/>
      <c r="C202" s="53"/>
      <c r="D202" s="53"/>
      <c r="E202" s="53"/>
      <c r="F202" s="53"/>
      <c r="G202" s="53"/>
      <c r="H202" s="53"/>
      <c r="I202" s="53"/>
      <c r="J202" s="48">
        <f t="shared" si="4"/>
        <v>0</v>
      </c>
      <c r="K202" s="69"/>
      <c r="L202" s="70" t="str">
        <f>IF(AND(G202&lt;=Formato!$P$2,H202&lt;=Formato!$P$2,I202&lt;=Formato!$P$2,J202&lt;=Formato!$Q$2,K202&lt;=Formato!$O$2),Formato!$N$2,IF(AND(G202&lt;=Formato!$P$3,H202&lt;=Formato!$P$3,I202&lt;=Formato!$P$3,J202&lt;=Formato!$Q$3,K202&lt;=Formato!$O$3),Formato!$N$3,IF(AND(G202&lt;=Formato!$P$4,H202&lt;=Formato!$P$4,I202&lt;=Formato!$P$4,J202&lt;=Formato!$Q$4,K202&lt;=Formato!$O$4),Formato!$N$4,IF(AND(G202&lt;=Formato!$P$5,H202&lt;=Formato!$P$5,I202&lt;=Formato!$P$5,J202&lt;=Formato!$Q$5,K202&lt;=Formato!$O$5),Formato!$N$5,IF(AND(G202&lt;=Formato!$P$6,H202&lt;=Formato!$P$6,I202&lt;=Formato!$P$6,J202&lt;=Formato!$Q$6,K202&lt;=Formato!$O$6),Formato!$N$6,IF(AND(G202&lt;=Formato!$P$7,H202&lt;=Formato!$P$7,I202&lt;=Formato!$P$7,J202&lt;=Formato!$Q$7,K202&lt;=Formato!$O$7),Formato!$N$7,IF(AND(G202&lt;=Formato!$P$8,H202&lt;=Formato!$P$8,I202&lt;=Formato!$P$8,J202&lt;=Formato!$Q$8,K202&lt;=Formato!$O$8),Formato!$N$8,IF(AND(G202&lt;=Formato!$P$9,H202&lt;=Formato!$P$9,I202&lt;=Formato!$P$9,J202&lt;=Formato!$Q$9,K202&lt;=Formato!$O$9),Formato!$N$9,IF(AND(G202&lt;=Formato!$P$10,H202&lt;=Formato!$P$10,I202&lt;=Formato!$P$10,J202&lt;=Formato!$Q$10,K202&lt;=Formato!$O$10),Formato!$N$10,Formato!$N$11)))))))))</f>
        <v>XXXS</v>
      </c>
      <c r="M202" s="57">
        <f>VLOOKUP(L202,'Tamaños FBR'!$B$3:$F$12,5,0)*F202</f>
        <v>0</v>
      </c>
    </row>
    <row r="203" spans="2:13" ht="14.25" customHeight="1" x14ac:dyDescent="0.25">
      <c r="B203" s="53"/>
      <c r="C203" s="53"/>
      <c r="D203" s="53"/>
      <c r="E203" s="53"/>
      <c r="F203" s="53"/>
      <c r="G203" s="53"/>
      <c r="H203" s="53"/>
      <c r="I203" s="53"/>
      <c r="J203" s="48">
        <f t="shared" si="4"/>
        <v>0</v>
      </c>
      <c r="K203" s="69"/>
      <c r="L203" s="70" t="str">
        <f>IF(AND(G203&lt;=Formato!$P$2,H203&lt;=Formato!$P$2,I203&lt;=Formato!$P$2,J203&lt;=Formato!$Q$2,K203&lt;=Formato!$O$2),Formato!$N$2,IF(AND(G203&lt;=Formato!$P$3,H203&lt;=Formato!$P$3,I203&lt;=Formato!$P$3,J203&lt;=Formato!$Q$3,K203&lt;=Formato!$O$3),Formato!$N$3,IF(AND(G203&lt;=Formato!$P$4,H203&lt;=Formato!$P$4,I203&lt;=Formato!$P$4,J203&lt;=Formato!$Q$4,K203&lt;=Formato!$O$4),Formato!$N$4,IF(AND(G203&lt;=Formato!$P$5,H203&lt;=Formato!$P$5,I203&lt;=Formato!$P$5,J203&lt;=Formato!$Q$5,K203&lt;=Formato!$O$5),Formato!$N$5,IF(AND(G203&lt;=Formato!$P$6,H203&lt;=Formato!$P$6,I203&lt;=Formato!$P$6,J203&lt;=Formato!$Q$6,K203&lt;=Formato!$O$6),Formato!$N$6,IF(AND(G203&lt;=Formato!$P$7,H203&lt;=Formato!$P$7,I203&lt;=Formato!$P$7,J203&lt;=Formato!$Q$7,K203&lt;=Formato!$O$7),Formato!$N$7,IF(AND(G203&lt;=Formato!$P$8,H203&lt;=Formato!$P$8,I203&lt;=Formato!$P$8,J203&lt;=Formato!$Q$8,K203&lt;=Formato!$O$8),Formato!$N$8,IF(AND(G203&lt;=Formato!$P$9,H203&lt;=Formato!$P$9,I203&lt;=Formato!$P$9,J203&lt;=Formato!$Q$9,K203&lt;=Formato!$O$9),Formato!$N$9,IF(AND(G203&lt;=Formato!$P$10,H203&lt;=Formato!$P$10,I203&lt;=Formato!$P$10,J203&lt;=Formato!$Q$10,K203&lt;=Formato!$O$10),Formato!$N$10,Formato!$N$11)))))))))</f>
        <v>XXXS</v>
      </c>
      <c r="M203" s="57">
        <f>VLOOKUP(L203,'Tamaños FBR'!$B$3:$F$12,5,0)*F203</f>
        <v>0</v>
      </c>
    </row>
    <row r="204" spans="2:13" ht="14.25" customHeight="1" x14ac:dyDescent="0.25">
      <c r="B204" s="53"/>
      <c r="C204" s="53"/>
      <c r="D204" s="53"/>
      <c r="E204" s="53"/>
      <c r="F204" s="53"/>
      <c r="G204" s="53"/>
      <c r="H204" s="53"/>
      <c r="I204" s="53"/>
      <c r="J204" s="48">
        <f t="shared" si="4"/>
        <v>0</v>
      </c>
      <c r="K204" s="69"/>
      <c r="L204" s="70" t="str">
        <f>IF(AND(G204&lt;=Formato!$P$2,H204&lt;=Formato!$P$2,I204&lt;=Formato!$P$2,J204&lt;=Formato!$Q$2,K204&lt;=Formato!$O$2),Formato!$N$2,IF(AND(G204&lt;=Formato!$P$3,H204&lt;=Formato!$P$3,I204&lt;=Formato!$P$3,J204&lt;=Formato!$Q$3,K204&lt;=Formato!$O$3),Formato!$N$3,IF(AND(G204&lt;=Formato!$P$4,H204&lt;=Formato!$P$4,I204&lt;=Formato!$P$4,J204&lt;=Formato!$Q$4,K204&lt;=Formato!$O$4),Formato!$N$4,IF(AND(G204&lt;=Formato!$P$5,H204&lt;=Formato!$P$5,I204&lt;=Formato!$P$5,J204&lt;=Formato!$Q$5,K204&lt;=Formato!$O$5),Formato!$N$5,IF(AND(G204&lt;=Formato!$P$6,H204&lt;=Formato!$P$6,I204&lt;=Formato!$P$6,J204&lt;=Formato!$Q$6,K204&lt;=Formato!$O$6),Formato!$N$6,IF(AND(G204&lt;=Formato!$P$7,H204&lt;=Formato!$P$7,I204&lt;=Formato!$P$7,J204&lt;=Formato!$Q$7,K204&lt;=Formato!$O$7),Formato!$N$7,IF(AND(G204&lt;=Formato!$P$8,H204&lt;=Formato!$P$8,I204&lt;=Formato!$P$8,J204&lt;=Formato!$Q$8,K204&lt;=Formato!$O$8),Formato!$N$8,IF(AND(G204&lt;=Formato!$P$9,H204&lt;=Formato!$P$9,I204&lt;=Formato!$P$9,J204&lt;=Formato!$Q$9,K204&lt;=Formato!$O$9),Formato!$N$9,IF(AND(G204&lt;=Formato!$P$10,H204&lt;=Formato!$P$10,I204&lt;=Formato!$P$10,J204&lt;=Formato!$Q$10,K204&lt;=Formato!$O$10),Formato!$N$10,Formato!$N$11)))))))))</f>
        <v>XXXS</v>
      </c>
      <c r="M204" s="57">
        <f>VLOOKUP(L204,'Tamaños FBR'!$B$3:$F$12,5,0)*F204</f>
        <v>0</v>
      </c>
    </row>
    <row r="205" spans="2:13" ht="14.25" customHeight="1" x14ac:dyDescent="0.25">
      <c r="B205" s="53"/>
      <c r="C205" s="53"/>
      <c r="D205" s="53"/>
      <c r="E205" s="53"/>
      <c r="F205" s="53"/>
      <c r="G205" s="53"/>
      <c r="H205" s="53"/>
      <c r="I205" s="53"/>
      <c r="J205" s="48">
        <f t="shared" si="4"/>
        <v>0</v>
      </c>
      <c r="K205" s="69"/>
      <c r="L205" s="70" t="str">
        <f>IF(AND(G205&lt;=Formato!$P$2,H205&lt;=Formato!$P$2,I205&lt;=Formato!$P$2,J205&lt;=Formato!$Q$2,K205&lt;=Formato!$O$2),Formato!$N$2,IF(AND(G205&lt;=Formato!$P$3,H205&lt;=Formato!$P$3,I205&lt;=Formato!$P$3,J205&lt;=Formato!$Q$3,K205&lt;=Formato!$O$3),Formato!$N$3,IF(AND(G205&lt;=Formato!$P$4,H205&lt;=Formato!$P$4,I205&lt;=Formato!$P$4,J205&lt;=Formato!$Q$4,K205&lt;=Formato!$O$4),Formato!$N$4,IF(AND(G205&lt;=Formato!$P$5,H205&lt;=Formato!$P$5,I205&lt;=Formato!$P$5,J205&lt;=Formato!$Q$5,K205&lt;=Formato!$O$5),Formato!$N$5,IF(AND(G205&lt;=Formato!$P$6,H205&lt;=Formato!$P$6,I205&lt;=Formato!$P$6,J205&lt;=Formato!$Q$6,K205&lt;=Formato!$O$6),Formato!$N$6,IF(AND(G205&lt;=Formato!$P$7,H205&lt;=Formato!$P$7,I205&lt;=Formato!$P$7,J205&lt;=Formato!$Q$7,K205&lt;=Formato!$O$7),Formato!$N$7,IF(AND(G205&lt;=Formato!$P$8,H205&lt;=Formato!$P$8,I205&lt;=Formato!$P$8,J205&lt;=Formato!$Q$8,K205&lt;=Formato!$O$8),Formato!$N$8,IF(AND(G205&lt;=Formato!$P$9,H205&lt;=Formato!$P$9,I205&lt;=Formato!$P$9,J205&lt;=Formato!$Q$9,K205&lt;=Formato!$O$9),Formato!$N$9,IF(AND(G205&lt;=Formato!$P$10,H205&lt;=Formato!$P$10,I205&lt;=Formato!$P$10,J205&lt;=Formato!$Q$10,K205&lt;=Formato!$O$10),Formato!$N$10,Formato!$N$11)))))))))</f>
        <v>XXXS</v>
      </c>
      <c r="M205" s="57">
        <f>VLOOKUP(L205,'Tamaños FBR'!$B$3:$F$12,5,0)*F205</f>
        <v>0</v>
      </c>
    </row>
    <row r="206" spans="2:13" ht="14.25" customHeight="1" x14ac:dyDescent="0.25">
      <c r="B206" s="53"/>
      <c r="C206" s="53"/>
      <c r="D206" s="53"/>
      <c r="E206" s="53"/>
      <c r="F206" s="53"/>
      <c r="G206" s="53"/>
      <c r="H206" s="53"/>
      <c r="I206" s="53"/>
      <c r="J206" s="48">
        <f t="shared" si="4"/>
        <v>0</v>
      </c>
      <c r="K206" s="69"/>
      <c r="L206" s="70" t="str">
        <f>IF(AND(G206&lt;=Formato!$P$2,H206&lt;=Formato!$P$2,I206&lt;=Formato!$P$2,J206&lt;=Formato!$Q$2,K206&lt;=Formato!$O$2),Formato!$N$2,IF(AND(G206&lt;=Formato!$P$3,H206&lt;=Formato!$P$3,I206&lt;=Formato!$P$3,J206&lt;=Formato!$Q$3,K206&lt;=Formato!$O$3),Formato!$N$3,IF(AND(G206&lt;=Formato!$P$4,H206&lt;=Formato!$P$4,I206&lt;=Formato!$P$4,J206&lt;=Formato!$Q$4,K206&lt;=Formato!$O$4),Formato!$N$4,IF(AND(G206&lt;=Formato!$P$5,H206&lt;=Formato!$P$5,I206&lt;=Formato!$P$5,J206&lt;=Formato!$Q$5,K206&lt;=Formato!$O$5),Formato!$N$5,IF(AND(G206&lt;=Formato!$P$6,H206&lt;=Formato!$P$6,I206&lt;=Formato!$P$6,J206&lt;=Formato!$Q$6,K206&lt;=Formato!$O$6),Formato!$N$6,IF(AND(G206&lt;=Formato!$P$7,H206&lt;=Formato!$P$7,I206&lt;=Formato!$P$7,J206&lt;=Formato!$Q$7,K206&lt;=Formato!$O$7),Formato!$N$7,IF(AND(G206&lt;=Formato!$P$8,H206&lt;=Formato!$P$8,I206&lt;=Formato!$P$8,J206&lt;=Formato!$Q$8,K206&lt;=Formato!$O$8),Formato!$N$8,IF(AND(G206&lt;=Formato!$P$9,H206&lt;=Formato!$P$9,I206&lt;=Formato!$P$9,J206&lt;=Formato!$Q$9,K206&lt;=Formato!$O$9),Formato!$N$9,IF(AND(G206&lt;=Formato!$P$10,H206&lt;=Formato!$P$10,I206&lt;=Formato!$P$10,J206&lt;=Formato!$Q$10,K206&lt;=Formato!$O$10),Formato!$N$10,Formato!$N$11)))))))))</f>
        <v>XXXS</v>
      </c>
      <c r="M206" s="57">
        <f>VLOOKUP(L206,'Tamaños FBR'!$B$3:$F$12,5,0)*F206</f>
        <v>0</v>
      </c>
    </row>
    <row r="207" spans="2:13" ht="14.25" customHeight="1" x14ac:dyDescent="0.25">
      <c r="B207" s="53"/>
      <c r="C207" s="53"/>
      <c r="D207" s="53"/>
      <c r="E207" s="53"/>
      <c r="F207" s="53"/>
      <c r="G207" s="53"/>
      <c r="H207" s="53"/>
      <c r="I207" s="53"/>
      <c r="J207" s="48">
        <f t="shared" si="4"/>
        <v>0</v>
      </c>
      <c r="K207" s="69"/>
      <c r="L207" s="70" t="str">
        <f>IF(AND(G207&lt;=Formato!$P$2,H207&lt;=Formato!$P$2,I207&lt;=Formato!$P$2,J207&lt;=Formato!$Q$2,K207&lt;=Formato!$O$2),Formato!$N$2,IF(AND(G207&lt;=Formato!$P$3,H207&lt;=Formato!$P$3,I207&lt;=Formato!$P$3,J207&lt;=Formato!$Q$3,K207&lt;=Formato!$O$3),Formato!$N$3,IF(AND(G207&lt;=Formato!$P$4,H207&lt;=Formato!$P$4,I207&lt;=Formato!$P$4,J207&lt;=Formato!$Q$4,K207&lt;=Formato!$O$4),Formato!$N$4,IF(AND(G207&lt;=Formato!$P$5,H207&lt;=Formato!$P$5,I207&lt;=Formato!$P$5,J207&lt;=Formato!$Q$5,K207&lt;=Formato!$O$5),Formato!$N$5,IF(AND(G207&lt;=Formato!$P$6,H207&lt;=Formato!$P$6,I207&lt;=Formato!$P$6,J207&lt;=Formato!$Q$6,K207&lt;=Formato!$O$6),Formato!$N$6,IF(AND(G207&lt;=Formato!$P$7,H207&lt;=Formato!$P$7,I207&lt;=Formato!$P$7,J207&lt;=Formato!$Q$7,K207&lt;=Formato!$O$7),Formato!$N$7,IF(AND(G207&lt;=Formato!$P$8,H207&lt;=Formato!$P$8,I207&lt;=Formato!$P$8,J207&lt;=Formato!$Q$8,K207&lt;=Formato!$O$8),Formato!$N$8,IF(AND(G207&lt;=Formato!$P$9,H207&lt;=Formato!$P$9,I207&lt;=Formato!$P$9,J207&lt;=Formato!$Q$9,K207&lt;=Formato!$O$9),Formato!$N$9,IF(AND(G207&lt;=Formato!$P$10,H207&lt;=Formato!$P$10,I207&lt;=Formato!$P$10,J207&lt;=Formato!$Q$10,K207&lt;=Formato!$O$10),Formato!$N$10,Formato!$N$11)))))))))</f>
        <v>XXXS</v>
      </c>
      <c r="M207" s="57">
        <f>VLOOKUP(L207,'Tamaños FBR'!$B$3:$F$12,5,0)*F207</f>
        <v>0</v>
      </c>
    </row>
    <row r="208" spans="2:13" ht="14.25" customHeight="1" x14ac:dyDescent="0.25">
      <c r="B208" s="53"/>
      <c r="C208" s="53"/>
      <c r="D208" s="53"/>
      <c r="E208" s="53"/>
      <c r="F208" s="53"/>
      <c r="G208" s="53"/>
      <c r="H208" s="53"/>
      <c r="I208" s="53"/>
      <c r="J208" s="48">
        <f t="shared" si="4"/>
        <v>0</v>
      </c>
      <c r="K208" s="69"/>
      <c r="L208" s="70" t="str">
        <f>IF(AND(G208&lt;=Formato!$P$2,H208&lt;=Formato!$P$2,I208&lt;=Formato!$P$2,J208&lt;=Formato!$Q$2,K208&lt;=Formato!$O$2),Formato!$N$2,IF(AND(G208&lt;=Formato!$P$3,H208&lt;=Formato!$P$3,I208&lt;=Formato!$P$3,J208&lt;=Formato!$Q$3,K208&lt;=Formato!$O$3),Formato!$N$3,IF(AND(G208&lt;=Formato!$P$4,H208&lt;=Formato!$P$4,I208&lt;=Formato!$P$4,J208&lt;=Formato!$Q$4,K208&lt;=Formato!$O$4),Formato!$N$4,IF(AND(G208&lt;=Formato!$P$5,H208&lt;=Formato!$P$5,I208&lt;=Formato!$P$5,J208&lt;=Formato!$Q$5,K208&lt;=Formato!$O$5),Formato!$N$5,IF(AND(G208&lt;=Formato!$P$6,H208&lt;=Formato!$P$6,I208&lt;=Formato!$P$6,J208&lt;=Formato!$Q$6,K208&lt;=Formato!$O$6),Formato!$N$6,IF(AND(G208&lt;=Formato!$P$7,H208&lt;=Formato!$P$7,I208&lt;=Formato!$P$7,J208&lt;=Formato!$Q$7,K208&lt;=Formato!$O$7),Formato!$N$7,IF(AND(G208&lt;=Formato!$P$8,H208&lt;=Formato!$P$8,I208&lt;=Formato!$P$8,J208&lt;=Formato!$Q$8,K208&lt;=Formato!$O$8),Formato!$N$8,IF(AND(G208&lt;=Formato!$P$9,H208&lt;=Formato!$P$9,I208&lt;=Formato!$P$9,J208&lt;=Formato!$Q$9,K208&lt;=Formato!$O$9),Formato!$N$9,IF(AND(G208&lt;=Formato!$P$10,H208&lt;=Formato!$P$10,I208&lt;=Formato!$P$10,J208&lt;=Formato!$Q$10,K208&lt;=Formato!$O$10),Formato!$N$10,Formato!$N$11)))))))))</f>
        <v>XXXS</v>
      </c>
      <c r="M208" s="57">
        <f>VLOOKUP(L208,'Tamaños FBR'!$B$3:$F$12,5,0)*F208</f>
        <v>0</v>
      </c>
    </row>
    <row r="209" spans="2:13" ht="14.25" customHeight="1" x14ac:dyDescent="0.25">
      <c r="B209" s="53"/>
      <c r="C209" s="53"/>
      <c r="D209" s="53"/>
      <c r="E209" s="53"/>
      <c r="F209" s="53"/>
      <c r="G209" s="53"/>
      <c r="H209" s="53"/>
      <c r="I209" s="53"/>
      <c r="J209" s="48">
        <f t="shared" ref="J209:J272" si="5">G209*H209*I209/100/100/100</f>
        <v>0</v>
      </c>
      <c r="K209" s="69"/>
      <c r="L209" s="70" t="str">
        <f>IF(AND(G209&lt;=Formato!$P$2,H209&lt;=Formato!$P$2,I209&lt;=Formato!$P$2,J209&lt;=Formato!$Q$2,K209&lt;=Formato!$O$2),Formato!$N$2,IF(AND(G209&lt;=Formato!$P$3,H209&lt;=Formato!$P$3,I209&lt;=Formato!$P$3,J209&lt;=Formato!$Q$3,K209&lt;=Formato!$O$3),Formato!$N$3,IF(AND(G209&lt;=Formato!$P$4,H209&lt;=Formato!$P$4,I209&lt;=Formato!$P$4,J209&lt;=Formato!$Q$4,K209&lt;=Formato!$O$4),Formato!$N$4,IF(AND(G209&lt;=Formato!$P$5,H209&lt;=Formato!$P$5,I209&lt;=Formato!$P$5,J209&lt;=Formato!$Q$5,K209&lt;=Formato!$O$5),Formato!$N$5,IF(AND(G209&lt;=Formato!$P$6,H209&lt;=Formato!$P$6,I209&lt;=Formato!$P$6,J209&lt;=Formato!$Q$6,K209&lt;=Formato!$O$6),Formato!$N$6,IF(AND(G209&lt;=Formato!$P$7,H209&lt;=Formato!$P$7,I209&lt;=Formato!$P$7,J209&lt;=Formato!$Q$7,K209&lt;=Formato!$O$7),Formato!$N$7,IF(AND(G209&lt;=Formato!$P$8,H209&lt;=Formato!$P$8,I209&lt;=Formato!$P$8,J209&lt;=Formato!$Q$8,K209&lt;=Formato!$O$8),Formato!$N$8,IF(AND(G209&lt;=Formato!$P$9,H209&lt;=Formato!$P$9,I209&lt;=Formato!$P$9,J209&lt;=Formato!$Q$9,K209&lt;=Formato!$O$9),Formato!$N$9,IF(AND(G209&lt;=Formato!$P$10,H209&lt;=Formato!$P$10,I209&lt;=Formato!$P$10,J209&lt;=Formato!$Q$10,K209&lt;=Formato!$O$10),Formato!$N$10,Formato!$N$11)))))))))</f>
        <v>XXXS</v>
      </c>
      <c r="M209" s="57">
        <f>VLOOKUP(L209,'Tamaños FBR'!$B$3:$F$12,5,0)*F209</f>
        <v>0</v>
      </c>
    </row>
    <row r="210" spans="2:13" ht="14.25" customHeight="1" x14ac:dyDescent="0.25">
      <c r="B210" s="53"/>
      <c r="C210" s="53"/>
      <c r="D210" s="53"/>
      <c r="E210" s="53"/>
      <c r="F210" s="53"/>
      <c r="G210" s="53"/>
      <c r="H210" s="53"/>
      <c r="I210" s="53"/>
      <c r="J210" s="48">
        <f t="shared" si="5"/>
        <v>0</v>
      </c>
      <c r="K210" s="69"/>
      <c r="L210" s="70" t="str">
        <f>IF(AND(G210&lt;=Formato!$P$2,H210&lt;=Formato!$P$2,I210&lt;=Formato!$P$2,J210&lt;=Formato!$Q$2,K210&lt;=Formato!$O$2),Formato!$N$2,IF(AND(G210&lt;=Formato!$P$3,H210&lt;=Formato!$P$3,I210&lt;=Formato!$P$3,J210&lt;=Formato!$Q$3,K210&lt;=Formato!$O$3),Formato!$N$3,IF(AND(G210&lt;=Formato!$P$4,H210&lt;=Formato!$P$4,I210&lt;=Formato!$P$4,J210&lt;=Formato!$Q$4,K210&lt;=Formato!$O$4),Formato!$N$4,IF(AND(G210&lt;=Formato!$P$5,H210&lt;=Formato!$P$5,I210&lt;=Formato!$P$5,J210&lt;=Formato!$Q$5,K210&lt;=Formato!$O$5),Formato!$N$5,IF(AND(G210&lt;=Formato!$P$6,H210&lt;=Formato!$P$6,I210&lt;=Formato!$P$6,J210&lt;=Formato!$Q$6,K210&lt;=Formato!$O$6),Formato!$N$6,IF(AND(G210&lt;=Formato!$P$7,H210&lt;=Formato!$P$7,I210&lt;=Formato!$P$7,J210&lt;=Formato!$Q$7,K210&lt;=Formato!$O$7),Formato!$N$7,IF(AND(G210&lt;=Formato!$P$8,H210&lt;=Formato!$P$8,I210&lt;=Formato!$P$8,J210&lt;=Formato!$Q$8,K210&lt;=Formato!$O$8),Formato!$N$8,IF(AND(G210&lt;=Formato!$P$9,H210&lt;=Formato!$P$9,I210&lt;=Formato!$P$9,J210&lt;=Formato!$Q$9,K210&lt;=Formato!$O$9),Formato!$N$9,IF(AND(G210&lt;=Formato!$P$10,H210&lt;=Formato!$P$10,I210&lt;=Formato!$P$10,J210&lt;=Formato!$Q$10,K210&lt;=Formato!$O$10),Formato!$N$10,Formato!$N$11)))))))))</f>
        <v>XXXS</v>
      </c>
      <c r="M210" s="57">
        <f>VLOOKUP(L210,'Tamaños FBR'!$B$3:$F$12,5,0)*F210</f>
        <v>0</v>
      </c>
    </row>
    <row r="211" spans="2:13" ht="14.25" customHeight="1" x14ac:dyDescent="0.25">
      <c r="B211" s="53"/>
      <c r="C211" s="53"/>
      <c r="D211" s="53"/>
      <c r="E211" s="53"/>
      <c r="F211" s="53"/>
      <c r="G211" s="53"/>
      <c r="H211" s="53"/>
      <c r="I211" s="53"/>
      <c r="J211" s="48">
        <f t="shared" si="5"/>
        <v>0</v>
      </c>
      <c r="K211" s="69"/>
      <c r="L211" s="70" t="str">
        <f>IF(AND(G211&lt;=Formato!$P$2,H211&lt;=Formato!$P$2,I211&lt;=Formato!$P$2,J211&lt;=Formato!$Q$2,K211&lt;=Formato!$O$2),Formato!$N$2,IF(AND(G211&lt;=Formato!$P$3,H211&lt;=Formato!$P$3,I211&lt;=Formato!$P$3,J211&lt;=Formato!$Q$3,K211&lt;=Formato!$O$3),Formato!$N$3,IF(AND(G211&lt;=Formato!$P$4,H211&lt;=Formato!$P$4,I211&lt;=Formato!$P$4,J211&lt;=Formato!$Q$4,K211&lt;=Formato!$O$4),Formato!$N$4,IF(AND(G211&lt;=Formato!$P$5,H211&lt;=Formato!$P$5,I211&lt;=Formato!$P$5,J211&lt;=Formato!$Q$5,K211&lt;=Formato!$O$5),Formato!$N$5,IF(AND(G211&lt;=Formato!$P$6,H211&lt;=Formato!$P$6,I211&lt;=Formato!$P$6,J211&lt;=Formato!$Q$6,K211&lt;=Formato!$O$6),Formato!$N$6,IF(AND(G211&lt;=Formato!$P$7,H211&lt;=Formato!$P$7,I211&lt;=Formato!$P$7,J211&lt;=Formato!$Q$7,K211&lt;=Formato!$O$7),Formato!$N$7,IF(AND(G211&lt;=Formato!$P$8,H211&lt;=Formato!$P$8,I211&lt;=Formato!$P$8,J211&lt;=Formato!$Q$8,K211&lt;=Formato!$O$8),Formato!$N$8,IF(AND(G211&lt;=Formato!$P$9,H211&lt;=Formato!$P$9,I211&lt;=Formato!$P$9,J211&lt;=Formato!$Q$9,K211&lt;=Formato!$O$9),Formato!$N$9,IF(AND(G211&lt;=Formato!$P$10,H211&lt;=Formato!$P$10,I211&lt;=Formato!$P$10,J211&lt;=Formato!$Q$10,K211&lt;=Formato!$O$10),Formato!$N$10,Formato!$N$11)))))))))</f>
        <v>XXXS</v>
      </c>
      <c r="M211" s="57">
        <f>VLOOKUP(L211,'Tamaños FBR'!$B$3:$F$12,5,0)*F211</f>
        <v>0</v>
      </c>
    </row>
    <row r="212" spans="2:13" ht="14.25" customHeight="1" x14ac:dyDescent="0.25">
      <c r="B212" s="53"/>
      <c r="C212" s="53"/>
      <c r="D212" s="53"/>
      <c r="E212" s="53"/>
      <c r="F212" s="53"/>
      <c r="G212" s="53"/>
      <c r="H212" s="53"/>
      <c r="I212" s="53"/>
      <c r="J212" s="48">
        <f t="shared" si="5"/>
        <v>0</v>
      </c>
      <c r="K212" s="69"/>
      <c r="L212" s="70" t="str">
        <f>IF(AND(G212&lt;=Formato!$P$2,H212&lt;=Formato!$P$2,I212&lt;=Formato!$P$2,J212&lt;=Formato!$Q$2,K212&lt;=Formato!$O$2),Formato!$N$2,IF(AND(G212&lt;=Formato!$P$3,H212&lt;=Formato!$P$3,I212&lt;=Formato!$P$3,J212&lt;=Formato!$Q$3,K212&lt;=Formato!$O$3),Formato!$N$3,IF(AND(G212&lt;=Formato!$P$4,H212&lt;=Formato!$P$4,I212&lt;=Formato!$P$4,J212&lt;=Formato!$Q$4,K212&lt;=Formato!$O$4),Formato!$N$4,IF(AND(G212&lt;=Formato!$P$5,H212&lt;=Formato!$P$5,I212&lt;=Formato!$P$5,J212&lt;=Formato!$Q$5,K212&lt;=Formato!$O$5),Formato!$N$5,IF(AND(G212&lt;=Formato!$P$6,H212&lt;=Formato!$P$6,I212&lt;=Formato!$P$6,J212&lt;=Formato!$Q$6,K212&lt;=Formato!$O$6),Formato!$N$6,IF(AND(G212&lt;=Formato!$P$7,H212&lt;=Formato!$P$7,I212&lt;=Formato!$P$7,J212&lt;=Formato!$Q$7,K212&lt;=Formato!$O$7),Formato!$N$7,IF(AND(G212&lt;=Formato!$P$8,H212&lt;=Formato!$P$8,I212&lt;=Formato!$P$8,J212&lt;=Formato!$Q$8,K212&lt;=Formato!$O$8),Formato!$N$8,IF(AND(G212&lt;=Formato!$P$9,H212&lt;=Formato!$P$9,I212&lt;=Formato!$P$9,J212&lt;=Formato!$Q$9,K212&lt;=Formato!$O$9),Formato!$N$9,IF(AND(G212&lt;=Formato!$P$10,H212&lt;=Formato!$P$10,I212&lt;=Formato!$P$10,J212&lt;=Formato!$Q$10,K212&lt;=Formato!$O$10),Formato!$N$10,Formato!$N$11)))))))))</f>
        <v>XXXS</v>
      </c>
      <c r="M212" s="57">
        <f>VLOOKUP(L212,'Tamaños FBR'!$B$3:$F$12,5,0)*F212</f>
        <v>0</v>
      </c>
    </row>
    <row r="213" spans="2:13" ht="14.25" customHeight="1" x14ac:dyDescent="0.25">
      <c r="B213" s="53"/>
      <c r="C213" s="53"/>
      <c r="D213" s="53"/>
      <c r="E213" s="53"/>
      <c r="F213" s="53"/>
      <c r="G213" s="53"/>
      <c r="H213" s="53"/>
      <c r="I213" s="53"/>
      <c r="J213" s="48">
        <f t="shared" si="5"/>
        <v>0</v>
      </c>
      <c r="K213" s="69"/>
      <c r="L213" s="70" t="str">
        <f>IF(AND(G213&lt;=Formato!$P$2,H213&lt;=Formato!$P$2,I213&lt;=Formato!$P$2,J213&lt;=Formato!$Q$2,K213&lt;=Formato!$O$2),Formato!$N$2,IF(AND(G213&lt;=Formato!$P$3,H213&lt;=Formato!$P$3,I213&lt;=Formato!$P$3,J213&lt;=Formato!$Q$3,K213&lt;=Formato!$O$3),Formato!$N$3,IF(AND(G213&lt;=Formato!$P$4,H213&lt;=Formato!$P$4,I213&lt;=Formato!$P$4,J213&lt;=Formato!$Q$4,K213&lt;=Formato!$O$4),Formato!$N$4,IF(AND(G213&lt;=Formato!$P$5,H213&lt;=Formato!$P$5,I213&lt;=Formato!$P$5,J213&lt;=Formato!$Q$5,K213&lt;=Formato!$O$5),Formato!$N$5,IF(AND(G213&lt;=Formato!$P$6,H213&lt;=Formato!$P$6,I213&lt;=Formato!$P$6,J213&lt;=Formato!$Q$6,K213&lt;=Formato!$O$6),Formato!$N$6,IF(AND(G213&lt;=Formato!$P$7,H213&lt;=Formato!$P$7,I213&lt;=Formato!$P$7,J213&lt;=Formato!$Q$7,K213&lt;=Formato!$O$7),Formato!$N$7,IF(AND(G213&lt;=Formato!$P$8,H213&lt;=Formato!$P$8,I213&lt;=Formato!$P$8,J213&lt;=Formato!$Q$8,K213&lt;=Formato!$O$8),Formato!$N$8,IF(AND(G213&lt;=Formato!$P$9,H213&lt;=Formato!$P$9,I213&lt;=Formato!$P$9,J213&lt;=Formato!$Q$9,K213&lt;=Formato!$O$9),Formato!$N$9,IF(AND(G213&lt;=Formato!$P$10,H213&lt;=Formato!$P$10,I213&lt;=Formato!$P$10,J213&lt;=Formato!$Q$10,K213&lt;=Formato!$O$10),Formato!$N$10,Formato!$N$11)))))))))</f>
        <v>XXXS</v>
      </c>
      <c r="M213" s="57">
        <f>VLOOKUP(L213,'Tamaños FBR'!$B$3:$F$12,5,0)*F213</f>
        <v>0</v>
      </c>
    </row>
    <row r="214" spans="2:13" ht="14.25" customHeight="1" x14ac:dyDescent="0.25">
      <c r="B214" s="53"/>
      <c r="C214" s="53"/>
      <c r="D214" s="53"/>
      <c r="E214" s="53"/>
      <c r="F214" s="53"/>
      <c r="G214" s="53"/>
      <c r="H214" s="53"/>
      <c r="I214" s="53"/>
      <c r="J214" s="48">
        <f t="shared" si="5"/>
        <v>0</v>
      </c>
      <c r="K214" s="69"/>
      <c r="L214" s="70" t="str">
        <f>IF(AND(G214&lt;=Formato!$P$2,H214&lt;=Formato!$P$2,I214&lt;=Formato!$P$2,J214&lt;=Formato!$Q$2,K214&lt;=Formato!$O$2),Formato!$N$2,IF(AND(G214&lt;=Formato!$P$3,H214&lt;=Formato!$P$3,I214&lt;=Formato!$P$3,J214&lt;=Formato!$Q$3,K214&lt;=Formato!$O$3),Formato!$N$3,IF(AND(G214&lt;=Formato!$P$4,H214&lt;=Formato!$P$4,I214&lt;=Formato!$P$4,J214&lt;=Formato!$Q$4,K214&lt;=Formato!$O$4),Formato!$N$4,IF(AND(G214&lt;=Formato!$P$5,H214&lt;=Formato!$P$5,I214&lt;=Formato!$P$5,J214&lt;=Formato!$Q$5,K214&lt;=Formato!$O$5),Formato!$N$5,IF(AND(G214&lt;=Formato!$P$6,H214&lt;=Formato!$P$6,I214&lt;=Formato!$P$6,J214&lt;=Formato!$Q$6,K214&lt;=Formato!$O$6),Formato!$N$6,IF(AND(G214&lt;=Formato!$P$7,H214&lt;=Formato!$P$7,I214&lt;=Formato!$P$7,J214&lt;=Formato!$Q$7,K214&lt;=Formato!$O$7),Formato!$N$7,IF(AND(G214&lt;=Formato!$P$8,H214&lt;=Formato!$P$8,I214&lt;=Formato!$P$8,J214&lt;=Formato!$Q$8,K214&lt;=Formato!$O$8),Formato!$N$8,IF(AND(G214&lt;=Formato!$P$9,H214&lt;=Formato!$P$9,I214&lt;=Formato!$P$9,J214&lt;=Formato!$Q$9,K214&lt;=Formato!$O$9),Formato!$N$9,IF(AND(G214&lt;=Formato!$P$10,H214&lt;=Formato!$P$10,I214&lt;=Formato!$P$10,J214&lt;=Formato!$Q$10,K214&lt;=Formato!$O$10),Formato!$N$10,Formato!$N$11)))))))))</f>
        <v>XXXS</v>
      </c>
      <c r="M214" s="57">
        <f>VLOOKUP(L214,'Tamaños FBR'!$B$3:$F$12,5,0)*F214</f>
        <v>0</v>
      </c>
    </row>
    <row r="215" spans="2:13" ht="14.25" customHeight="1" x14ac:dyDescent="0.25">
      <c r="B215" s="53"/>
      <c r="C215" s="53"/>
      <c r="D215" s="53"/>
      <c r="E215" s="53"/>
      <c r="F215" s="53"/>
      <c r="G215" s="53"/>
      <c r="H215" s="53"/>
      <c r="I215" s="53"/>
      <c r="J215" s="48">
        <f t="shared" si="5"/>
        <v>0</v>
      </c>
      <c r="K215" s="69"/>
      <c r="L215" s="70" t="str">
        <f>IF(AND(G215&lt;=Formato!$P$2,H215&lt;=Formato!$P$2,I215&lt;=Formato!$P$2,J215&lt;=Formato!$Q$2,K215&lt;=Formato!$O$2),Formato!$N$2,IF(AND(G215&lt;=Formato!$P$3,H215&lt;=Formato!$P$3,I215&lt;=Formato!$P$3,J215&lt;=Formato!$Q$3,K215&lt;=Formato!$O$3),Formato!$N$3,IF(AND(G215&lt;=Formato!$P$4,H215&lt;=Formato!$P$4,I215&lt;=Formato!$P$4,J215&lt;=Formato!$Q$4,K215&lt;=Formato!$O$4),Formato!$N$4,IF(AND(G215&lt;=Formato!$P$5,H215&lt;=Formato!$P$5,I215&lt;=Formato!$P$5,J215&lt;=Formato!$Q$5,K215&lt;=Formato!$O$5),Formato!$N$5,IF(AND(G215&lt;=Formato!$P$6,H215&lt;=Formato!$P$6,I215&lt;=Formato!$P$6,J215&lt;=Formato!$Q$6,K215&lt;=Formato!$O$6),Formato!$N$6,IF(AND(G215&lt;=Formato!$P$7,H215&lt;=Formato!$P$7,I215&lt;=Formato!$P$7,J215&lt;=Formato!$Q$7,K215&lt;=Formato!$O$7),Formato!$N$7,IF(AND(G215&lt;=Formato!$P$8,H215&lt;=Formato!$P$8,I215&lt;=Formato!$P$8,J215&lt;=Formato!$Q$8,K215&lt;=Formato!$O$8),Formato!$N$8,IF(AND(G215&lt;=Formato!$P$9,H215&lt;=Formato!$P$9,I215&lt;=Formato!$P$9,J215&lt;=Formato!$Q$9,K215&lt;=Formato!$O$9),Formato!$N$9,IF(AND(G215&lt;=Formato!$P$10,H215&lt;=Formato!$P$10,I215&lt;=Formato!$P$10,J215&lt;=Formato!$Q$10,K215&lt;=Formato!$O$10),Formato!$N$10,Formato!$N$11)))))))))</f>
        <v>XXXS</v>
      </c>
      <c r="M215" s="57">
        <f>VLOOKUP(L215,'Tamaños FBR'!$B$3:$F$12,5,0)*F215</f>
        <v>0</v>
      </c>
    </row>
    <row r="216" spans="2:13" ht="14.25" customHeight="1" x14ac:dyDescent="0.25">
      <c r="B216" s="53"/>
      <c r="C216" s="53"/>
      <c r="D216" s="53"/>
      <c r="E216" s="53"/>
      <c r="F216" s="53"/>
      <c r="G216" s="53"/>
      <c r="H216" s="53"/>
      <c r="I216" s="53"/>
      <c r="J216" s="48">
        <f t="shared" si="5"/>
        <v>0</v>
      </c>
      <c r="K216" s="69"/>
      <c r="L216" s="70" t="str">
        <f>IF(AND(G216&lt;=Formato!$P$2,H216&lt;=Formato!$P$2,I216&lt;=Formato!$P$2,J216&lt;=Formato!$Q$2,K216&lt;=Formato!$O$2),Formato!$N$2,IF(AND(G216&lt;=Formato!$P$3,H216&lt;=Formato!$P$3,I216&lt;=Formato!$P$3,J216&lt;=Formato!$Q$3,K216&lt;=Formato!$O$3),Formato!$N$3,IF(AND(G216&lt;=Formato!$P$4,H216&lt;=Formato!$P$4,I216&lt;=Formato!$P$4,J216&lt;=Formato!$Q$4,K216&lt;=Formato!$O$4),Formato!$N$4,IF(AND(G216&lt;=Formato!$P$5,H216&lt;=Formato!$P$5,I216&lt;=Formato!$P$5,J216&lt;=Formato!$Q$5,K216&lt;=Formato!$O$5),Formato!$N$5,IF(AND(G216&lt;=Formato!$P$6,H216&lt;=Formato!$P$6,I216&lt;=Formato!$P$6,J216&lt;=Formato!$Q$6,K216&lt;=Formato!$O$6),Formato!$N$6,IF(AND(G216&lt;=Formato!$P$7,H216&lt;=Formato!$P$7,I216&lt;=Formato!$P$7,J216&lt;=Formato!$Q$7,K216&lt;=Formato!$O$7),Formato!$N$7,IF(AND(G216&lt;=Formato!$P$8,H216&lt;=Formato!$P$8,I216&lt;=Formato!$P$8,J216&lt;=Formato!$Q$8,K216&lt;=Formato!$O$8),Formato!$N$8,IF(AND(G216&lt;=Formato!$P$9,H216&lt;=Formato!$P$9,I216&lt;=Formato!$P$9,J216&lt;=Formato!$Q$9,K216&lt;=Formato!$O$9),Formato!$N$9,IF(AND(G216&lt;=Formato!$P$10,H216&lt;=Formato!$P$10,I216&lt;=Formato!$P$10,J216&lt;=Formato!$Q$10,K216&lt;=Formato!$O$10),Formato!$N$10,Formato!$N$11)))))))))</f>
        <v>XXXS</v>
      </c>
      <c r="M216" s="57">
        <f>VLOOKUP(L216,'Tamaños FBR'!$B$3:$F$12,5,0)*F216</f>
        <v>0</v>
      </c>
    </row>
    <row r="217" spans="2:13" ht="14.25" customHeight="1" x14ac:dyDescent="0.25">
      <c r="B217" s="53"/>
      <c r="C217" s="53"/>
      <c r="D217" s="53"/>
      <c r="E217" s="53"/>
      <c r="F217" s="53"/>
      <c r="G217" s="53"/>
      <c r="H217" s="53"/>
      <c r="I217" s="53"/>
      <c r="J217" s="48">
        <f t="shared" si="5"/>
        <v>0</v>
      </c>
      <c r="K217" s="69"/>
      <c r="L217" s="70" t="str">
        <f>IF(AND(G217&lt;=Formato!$P$2,H217&lt;=Formato!$P$2,I217&lt;=Formato!$P$2,J217&lt;=Formato!$Q$2,K217&lt;=Formato!$O$2),Formato!$N$2,IF(AND(G217&lt;=Formato!$P$3,H217&lt;=Formato!$P$3,I217&lt;=Formato!$P$3,J217&lt;=Formato!$Q$3,K217&lt;=Formato!$O$3),Formato!$N$3,IF(AND(G217&lt;=Formato!$P$4,H217&lt;=Formato!$P$4,I217&lt;=Formato!$P$4,J217&lt;=Formato!$Q$4,K217&lt;=Formato!$O$4),Formato!$N$4,IF(AND(G217&lt;=Formato!$P$5,H217&lt;=Formato!$P$5,I217&lt;=Formato!$P$5,J217&lt;=Formato!$Q$5,K217&lt;=Formato!$O$5),Formato!$N$5,IF(AND(G217&lt;=Formato!$P$6,H217&lt;=Formato!$P$6,I217&lt;=Formato!$P$6,J217&lt;=Formato!$Q$6,K217&lt;=Formato!$O$6),Formato!$N$6,IF(AND(G217&lt;=Formato!$P$7,H217&lt;=Formato!$P$7,I217&lt;=Formato!$P$7,J217&lt;=Formato!$Q$7,K217&lt;=Formato!$O$7),Formato!$N$7,IF(AND(G217&lt;=Formato!$P$8,H217&lt;=Formato!$P$8,I217&lt;=Formato!$P$8,J217&lt;=Formato!$Q$8,K217&lt;=Formato!$O$8),Formato!$N$8,IF(AND(G217&lt;=Formato!$P$9,H217&lt;=Formato!$P$9,I217&lt;=Formato!$P$9,J217&lt;=Formato!$Q$9,K217&lt;=Formato!$O$9),Formato!$N$9,IF(AND(G217&lt;=Formato!$P$10,H217&lt;=Formato!$P$10,I217&lt;=Formato!$P$10,J217&lt;=Formato!$Q$10,K217&lt;=Formato!$O$10),Formato!$N$10,Formato!$N$11)))))))))</f>
        <v>XXXS</v>
      </c>
      <c r="M217" s="57">
        <f>VLOOKUP(L217,'Tamaños FBR'!$B$3:$F$12,5,0)*F217</f>
        <v>0</v>
      </c>
    </row>
    <row r="218" spans="2:13" ht="14.25" customHeight="1" x14ac:dyDescent="0.25">
      <c r="B218" s="53"/>
      <c r="C218" s="53"/>
      <c r="D218" s="53"/>
      <c r="E218" s="53"/>
      <c r="F218" s="53"/>
      <c r="G218" s="53"/>
      <c r="H218" s="53"/>
      <c r="I218" s="53"/>
      <c r="J218" s="48">
        <f t="shared" si="5"/>
        <v>0</v>
      </c>
      <c r="K218" s="69"/>
      <c r="L218" s="70" t="str">
        <f>IF(AND(G218&lt;=Formato!$P$2,H218&lt;=Formato!$P$2,I218&lt;=Formato!$P$2,J218&lt;=Formato!$Q$2,K218&lt;=Formato!$O$2),Formato!$N$2,IF(AND(G218&lt;=Formato!$P$3,H218&lt;=Formato!$P$3,I218&lt;=Formato!$P$3,J218&lt;=Formato!$Q$3,K218&lt;=Formato!$O$3),Formato!$N$3,IF(AND(G218&lt;=Formato!$P$4,H218&lt;=Formato!$P$4,I218&lt;=Formato!$P$4,J218&lt;=Formato!$Q$4,K218&lt;=Formato!$O$4),Formato!$N$4,IF(AND(G218&lt;=Formato!$P$5,H218&lt;=Formato!$P$5,I218&lt;=Formato!$P$5,J218&lt;=Formato!$Q$5,K218&lt;=Formato!$O$5),Formato!$N$5,IF(AND(G218&lt;=Formato!$P$6,H218&lt;=Formato!$P$6,I218&lt;=Formato!$P$6,J218&lt;=Formato!$Q$6,K218&lt;=Formato!$O$6),Formato!$N$6,IF(AND(G218&lt;=Formato!$P$7,H218&lt;=Formato!$P$7,I218&lt;=Formato!$P$7,J218&lt;=Formato!$Q$7,K218&lt;=Formato!$O$7),Formato!$N$7,IF(AND(G218&lt;=Formato!$P$8,H218&lt;=Formato!$P$8,I218&lt;=Formato!$P$8,J218&lt;=Formato!$Q$8,K218&lt;=Formato!$O$8),Formato!$N$8,IF(AND(G218&lt;=Formato!$P$9,H218&lt;=Formato!$P$9,I218&lt;=Formato!$P$9,J218&lt;=Formato!$Q$9,K218&lt;=Formato!$O$9),Formato!$N$9,IF(AND(G218&lt;=Formato!$P$10,H218&lt;=Formato!$P$10,I218&lt;=Formato!$P$10,J218&lt;=Formato!$Q$10,K218&lt;=Formato!$O$10),Formato!$N$10,Formato!$N$11)))))))))</f>
        <v>XXXS</v>
      </c>
      <c r="M218" s="57">
        <f>VLOOKUP(L218,'Tamaños FBR'!$B$3:$F$12,5,0)*F218</f>
        <v>0</v>
      </c>
    </row>
    <row r="219" spans="2:13" ht="14.25" customHeight="1" x14ac:dyDescent="0.25">
      <c r="B219" s="53"/>
      <c r="C219" s="53"/>
      <c r="D219" s="53"/>
      <c r="E219" s="53"/>
      <c r="F219" s="53"/>
      <c r="G219" s="53"/>
      <c r="H219" s="53"/>
      <c r="I219" s="53"/>
      <c r="J219" s="48">
        <f t="shared" si="5"/>
        <v>0</v>
      </c>
      <c r="K219" s="69"/>
      <c r="L219" s="70" t="str">
        <f>IF(AND(G219&lt;=Formato!$P$2,H219&lt;=Formato!$P$2,I219&lt;=Formato!$P$2,J219&lt;=Formato!$Q$2,K219&lt;=Formato!$O$2),Formato!$N$2,IF(AND(G219&lt;=Formato!$P$3,H219&lt;=Formato!$P$3,I219&lt;=Formato!$P$3,J219&lt;=Formato!$Q$3,K219&lt;=Formato!$O$3),Formato!$N$3,IF(AND(G219&lt;=Formato!$P$4,H219&lt;=Formato!$P$4,I219&lt;=Formato!$P$4,J219&lt;=Formato!$Q$4,K219&lt;=Formato!$O$4),Formato!$N$4,IF(AND(G219&lt;=Formato!$P$5,H219&lt;=Formato!$P$5,I219&lt;=Formato!$P$5,J219&lt;=Formato!$Q$5,K219&lt;=Formato!$O$5),Formato!$N$5,IF(AND(G219&lt;=Formato!$P$6,H219&lt;=Formato!$P$6,I219&lt;=Formato!$P$6,J219&lt;=Formato!$Q$6,K219&lt;=Formato!$O$6),Formato!$N$6,IF(AND(G219&lt;=Formato!$P$7,H219&lt;=Formato!$P$7,I219&lt;=Formato!$P$7,J219&lt;=Formato!$Q$7,K219&lt;=Formato!$O$7),Formato!$N$7,IF(AND(G219&lt;=Formato!$P$8,H219&lt;=Formato!$P$8,I219&lt;=Formato!$P$8,J219&lt;=Formato!$Q$8,K219&lt;=Formato!$O$8),Formato!$N$8,IF(AND(G219&lt;=Formato!$P$9,H219&lt;=Formato!$P$9,I219&lt;=Formato!$P$9,J219&lt;=Formato!$Q$9,K219&lt;=Formato!$O$9),Formato!$N$9,IF(AND(G219&lt;=Formato!$P$10,H219&lt;=Formato!$P$10,I219&lt;=Formato!$P$10,J219&lt;=Formato!$Q$10,K219&lt;=Formato!$O$10),Formato!$N$10,Formato!$N$11)))))))))</f>
        <v>XXXS</v>
      </c>
      <c r="M219" s="57">
        <f>VLOOKUP(L219,'Tamaños FBR'!$B$3:$F$12,5,0)*F219</f>
        <v>0</v>
      </c>
    </row>
    <row r="220" spans="2:13" ht="14.25" customHeight="1" x14ac:dyDescent="0.25">
      <c r="B220" s="53"/>
      <c r="C220" s="53"/>
      <c r="D220" s="53"/>
      <c r="E220" s="53"/>
      <c r="F220" s="53"/>
      <c r="G220" s="53"/>
      <c r="H220" s="53"/>
      <c r="I220" s="53"/>
      <c r="J220" s="48">
        <f t="shared" si="5"/>
        <v>0</v>
      </c>
      <c r="K220" s="69"/>
      <c r="L220" s="70" t="str">
        <f>IF(AND(G220&lt;=Formato!$P$2,H220&lt;=Formato!$P$2,I220&lt;=Formato!$P$2,J220&lt;=Formato!$Q$2,K220&lt;=Formato!$O$2),Formato!$N$2,IF(AND(G220&lt;=Formato!$P$3,H220&lt;=Formato!$P$3,I220&lt;=Formato!$P$3,J220&lt;=Formato!$Q$3,K220&lt;=Formato!$O$3),Formato!$N$3,IF(AND(G220&lt;=Formato!$P$4,H220&lt;=Formato!$P$4,I220&lt;=Formato!$P$4,J220&lt;=Formato!$Q$4,K220&lt;=Formato!$O$4),Formato!$N$4,IF(AND(G220&lt;=Formato!$P$5,H220&lt;=Formato!$P$5,I220&lt;=Formato!$P$5,J220&lt;=Formato!$Q$5,K220&lt;=Formato!$O$5),Formato!$N$5,IF(AND(G220&lt;=Formato!$P$6,H220&lt;=Formato!$P$6,I220&lt;=Formato!$P$6,J220&lt;=Formato!$Q$6,K220&lt;=Formato!$O$6),Formato!$N$6,IF(AND(G220&lt;=Formato!$P$7,H220&lt;=Formato!$P$7,I220&lt;=Formato!$P$7,J220&lt;=Formato!$Q$7,K220&lt;=Formato!$O$7),Formato!$N$7,IF(AND(G220&lt;=Formato!$P$8,H220&lt;=Formato!$P$8,I220&lt;=Formato!$P$8,J220&lt;=Formato!$Q$8,K220&lt;=Formato!$O$8),Formato!$N$8,IF(AND(G220&lt;=Formato!$P$9,H220&lt;=Formato!$P$9,I220&lt;=Formato!$P$9,J220&lt;=Formato!$Q$9,K220&lt;=Formato!$O$9),Formato!$N$9,IF(AND(G220&lt;=Formato!$P$10,H220&lt;=Formato!$P$10,I220&lt;=Formato!$P$10,J220&lt;=Formato!$Q$10,K220&lt;=Formato!$O$10),Formato!$N$10,Formato!$N$11)))))))))</f>
        <v>XXXS</v>
      </c>
      <c r="M220" s="57">
        <f>VLOOKUP(L220,'Tamaños FBR'!$B$3:$F$12,5,0)*F220</f>
        <v>0</v>
      </c>
    </row>
    <row r="221" spans="2:13" ht="14.25" customHeight="1" x14ac:dyDescent="0.25">
      <c r="B221" s="53"/>
      <c r="C221" s="53"/>
      <c r="D221" s="53"/>
      <c r="E221" s="53"/>
      <c r="F221" s="53"/>
      <c r="G221" s="53"/>
      <c r="H221" s="53"/>
      <c r="I221" s="53"/>
      <c r="J221" s="48">
        <f t="shared" si="5"/>
        <v>0</v>
      </c>
      <c r="K221" s="69"/>
      <c r="L221" s="70" t="str">
        <f>IF(AND(G221&lt;=Formato!$P$2,H221&lt;=Formato!$P$2,I221&lt;=Formato!$P$2,J221&lt;=Formato!$Q$2,K221&lt;=Formato!$O$2),Formato!$N$2,IF(AND(G221&lt;=Formato!$P$3,H221&lt;=Formato!$P$3,I221&lt;=Formato!$P$3,J221&lt;=Formato!$Q$3,K221&lt;=Formato!$O$3),Formato!$N$3,IF(AND(G221&lt;=Formato!$P$4,H221&lt;=Formato!$P$4,I221&lt;=Formato!$P$4,J221&lt;=Formato!$Q$4,K221&lt;=Formato!$O$4),Formato!$N$4,IF(AND(G221&lt;=Formato!$P$5,H221&lt;=Formato!$P$5,I221&lt;=Formato!$P$5,J221&lt;=Formato!$Q$5,K221&lt;=Formato!$O$5),Formato!$N$5,IF(AND(G221&lt;=Formato!$P$6,H221&lt;=Formato!$P$6,I221&lt;=Formato!$P$6,J221&lt;=Formato!$Q$6,K221&lt;=Formato!$O$6),Formato!$N$6,IF(AND(G221&lt;=Formato!$P$7,H221&lt;=Formato!$P$7,I221&lt;=Formato!$P$7,J221&lt;=Formato!$Q$7,K221&lt;=Formato!$O$7),Formato!$N$7,IF(AND(G221&lt;=Formato!$P$8,H221&lt;=Formato!$P$8,I221&lt;=Formato!$P$8,J221&lt;=Formato!$Q$8,K221&lt;=Formato!$O$8),Formato!$N$8,IF(AND(G221&lt;=Formato!$P$9,H221&lt;=Formato!$P$9,I221&lt;=Formato!$P$9,J221&lt;=Formato!$Q$9,K221&lt;=Formato!$O$9),Formato!$N$9,IF(AND(G221&lt;=Formato!$P$10,H221&lt;=Formato!$P$10,I221&lt;=Formato!$P$10,J221&lt;=Formato!$Q$10,K221&lt;=Formato!$O$10),Formato!$N$10,Formato!$N$11)))))))))</f>
        <v>XXXS</v>
      </c>
      <c r="M221" s="57">
        <f>VLOOKUP(L221,'Tamaños FBR'!$B$3:$F$12,5,0)*F221</f>
        <v>0</v>
      </c>
    </row>
    <row r="222" spans="2:13" ht="14.25" customHeight="1" x14ac:dyDescent="0.25">
      <c r="B222" s="53"/>
      <c r="C222" s="53"/>
      <c r="D222" s="53"/>
      <c r="E222" s="53"/>
      <c r="F222" s="53"/>
      <c r="G222" s="53"/>
      <c r="H222" s="53"/>
      <c r="I222" s="53"/>
      <c r="J222" s="48">
        <f t="shared" si="5"/>
        <v>0</v>
      </c>
      <c r="K222" s="69"/>
      <c r="L222" s="70" t="str">
        <f>IF(AND(G222&lt;=Formato!$P$2,H222&lt;=Formato!$P$2,I222&lt;=Formato!$P$2,J222&lt;=Formato!$Q$2,K222&lt;=Formato!$O$2),Formato!$N$2,IF(AND(G222&lt;=Formato!$P$3,H222&lt;=Formato!$P$3,I222&lt;=Formato!$P$3,J222&lt;=Formato!$Q$3,K222&lt;=Formato!$O$3),Formato!$N$3,IF(AND(G222&lt;=Formato!$P$4,H222&lt;=Formato!$P$4,I222&lt;=Formato!$P$4,J222&lt;=Formato!$Q$4,K222&lt;=Formato!$O$4),Formato!$N$4,IF(AND(G222&lt;=Formato!$P$5,H222&lt;=Formato!$P$5,I222&lt;=Formato!$P$5,J222&lt;=Formato!$Q$5,K222&lt;=Formato!$O$5),Formato!$N$5,IF(AND(G222&lt;=Formato!$P$6,H222&lt;=Formato!$P$6,I222&lt;=Formato!$P$6,J222&lt;=Formato!$Q$6,K222&lt;=Formato!$O$6),Formato!$N$6,IF(AND(G222&lt;=Formato!$P$7,H222&lt;=Formato!$P$7,I222&lt;=Formato!$P$7,J222&lt;=Formato!$Q$7,K222&lt;=Formato!$O$7),Formato!$N$7,IF(AND(G222&lt;=Formato!$P$8,H222&lt;=Formato!$P$8,I222&lt;=Formato!$P$8,J222&lt;=Formato!$Q$8,K222&lt;=Formato!$O$8),Formato!$N$8,IF(AND(G222&lt;=Formato!$P$9,H222&lt;=Formato!$P$9,I222&lt;=Formato!$P$9,J222&lt;=Formato!$Q$9,K222&lt;=Formato!$O$9),Formato!$N$9,IF(AND(G222&lt;=Formato!$P$10,H222&lt;=Formato!$P$10,I222&lt;=Formato!$P$10,J222&lt;=Formato!$Q$10,K222&lt;=Formato!$O$10),Formato!$N$10,Formato!$N$11)))))))))</f>
        <v>XXXS</v>
      </c>
      <c r="M222" s="57">
        <f>VLOOKUP(L222,'Tamaños FBR'!$B$3:$F$12,5,0)*F222</f>
        <v>0</v>
      </c>
    </row>
    <row r="223" spans="2:13" ht="14.25" customHeight="1" x14ac:dyDescent="0.25">
      <c r="B223" s="53"/>
      <c r="C223" s="53"/>
      <c r="D223" s="53"/>
      <c r="E223" s="53"/>
      <c r="F223" s="53"/>
      <c r="G223" s="53"/>
      <c r="H223" s="53"/>
      <c r="I223" s="53"/>
      <c r="J223" s="48">
        <f t="shared" si="5"/>
        <v>0</v>
      </c>
      <c r="K223" s="69"/>
      <c r="L223" s="70" t="str">
        <f>IF(AND(G223&lt;=Formato!$P$2,H223&lt;=Formato!$P$2,I223&lt;=Formato!$P$2,J223&lt;=Formato!$Q$2,K223&lt;=Formato!$O$2),Formato!$N$2,IF(AND(G223&lt;=Formato!$P$3,H223&lt;=Formato!$P$3,I223&lt;=Formato!$P$3,J223&lt;=Formato!$Q$3,K223&lt;=Formato!$O$3),Formato!$N$3,IF(AND(G223&lt;=Formato!$P$4,H223&lt;=Formato!$P$4,I223&lt;=Formato!$P$4,J223&lt;=Formato!$Q$4,K223&lt;=Formato!$O$4),Formato!$N$4,IF(AND(G223&lt;=Formato!$P$5,H223&lt;=Formato!$P$5,I223&lt;=Formato!$P$5,J223&lt;=Formato!$Q$5,K223&lt;=Formato!$O$5),Formato!$N$5,IF(AND(G223&lt;=Formato!$P$6,H223&lt;=Formato!$P$6,I223&lt;=Formato!$P$6,J223&lt;=Formato!$Q$6,K223&lt;=Formato!$O$6),Formato!$N$6,IF(AND(G223&lt;=Formato!$P$7,H223&lt;=Formato!$P$7,I223&lt;=Formato!$P$7,J223&lt;=Formato!$Q$7,K223&lt;=Formato!$O$7),Formato!$N$7,IF(AND(G223&lt;=Formato!$P$8,H223&lt;=Formato!$P$8,I223&lt;=Formato!$P$8,J223&lt;=Formato!$Q$8,K223&lt;=Formato!$O$8),Formato!$N$8,IF(AND(G223&lt;=Formato!$P$9,H223&lt;=Formato!$P$9,I223&lt;=Formato!$P$9,J223&lt;=Formato!$Q$9,K223&lt;=Formato!$O$9),Formato!$N$9,IF(AND(G223&lt;=Formato!$P$10,H223&lt;=Formato!$P$10,I223&lt;=Formato!$P$10,J223&lt;=Formato!$Q$10,K223&lt;=Formato!$O$10),Formato!$N$10,Formato!$N$11)))))))))</f>
        <v>XXXS</v>
      </c>
      <c r="M223" s="57">
        <f>VLOOKUP(L223,'Tamaños FBR'!$B$3:$F$12,5,0)*F223</f>
        <v>0</v>
      </c>
    </row>
    <row r="224" spans="2:13" ht="14.25" customHeight="1" x14ac:dyDescent="0.25">
      <c r="B224" s="53"/>
      <c r="C224" s="53"/>
      <c r="D224" s="53"/>
      <c r="E224" s="53"/>
      <c r="F224" s="53"/>
      <c r="G224" s="53"/>
      <c r="H224" s="53"/>
      <c r="I224" s="53"/>
      <c r="J224" s="48">
        <f t="shared" si="5"/>
        <v>0</v>
      </c>
      <c r="K224" s="69"/>
      <c r="L224" s="70" t="str">
        <f>IF(AND(G224&lt;=Formato!$P$2,H224&lt;=Formato!$P$2,I224&lt;=Formato!$P$2,J224&lt;=Formato!$Q$2,K224&lt;=Formato!$O$2),Formato!$N$2,IF(AND(G224&lt;=Formato!$P$3,H224&lt;=Formato!$P$3,I224&lt;=Formato!$P$3,J224&lt;=Formato!$Q$3,K224&lt;=Formato!$O$3),Formato!$N$3,IF(AND(G224&lt;=Formato!$P$4,H224&lt;=Formato!$P$4,I224&lt;=Formato!$P$4,J224&lt;=Formato!$Q$4,K224&lt;=Formato!$O$4),Formato!$N$4,IF(AND(G224&lt;=Formato!$P$5,H224&lt;=Formato!$P$5,I224&lt;=Formato!$P$5,J224&lt;=Formato!$Q$5,K224&lt;=Formato!$O$5),Formato!$N$5,IF(AND(G224&lt;=Formato!$P$6,H224&lt;=Formato!$P$6,I224&lt;=Formato!$P$6,J224&lt;=Formato!$Q$6,K224&lt;=Formato!$O$6),Formato!$N$6,IF(AND(G224&lt;=Formato!$P$7,H224&lt;=Formato!$P$7,I224&lt;=Formato!$P$7,J224&lt;=Formato!$Q$7,K224&lt;=Formato!$O$7),Formato!$N$7,IF(AND(G224&lt;=Formato!$P$8,H224&lt;=Formato!$P$8,I224&lt;=Formato!$P$8,J224&lt;=Formato!$Q$8,K224&lt;=Formato!$O$8),Formato!$N$8,IF(AND(G224&lt;=Formato!$P$9,H224&lt;=Formato!$P$9,I224&lt;=Formato!$P$9,J224&lt;=Formato!$Q$9,K224&lt;=Formato!$O$9),Formato!$N$9,IF(AND(G224&lt;=Formato!$P$10,H224&lt;=Formato!$P$10,I224&lt;=Formato!$P$10,J224&lt;=Formato!$Q$10,K224&lt;=Formato!$O$10),Formato!$N$10,Formato!$N$11)))))))))</f>
        <v>XXXS</v>
      </c>
      <c r="M224" s="57">
        <f>VLOOKUP(L224,'Tamaños FBR'!$B$3:$F$12,5,0)*F224</f>
        <v>0</v>
      </c>
    </row>
    <row r="225" spans="2:13" ht="14.25" customHeight="1" x14ac:dyDescent="0.25">
      <c r="B225" s="53"/>
      <c r="C225" s="53"/>
      <c r="D225" s="53"/>
      <c r="E225" s="53"/>
      <c r="F225" s="53"/>
      <c r="G225" s="53"/>
      <c r="H225" s="53"/>
      <c r="I225" s="53"/>
      <c r="J225" s="48">
        <f t="shared" si="5"/>
        <v>0</v>
      </c>
      <c r="K225" s="69"/>
      <c r="L225" s="70" t="str">
        <f>IF(AND(G225&lt;=Formato!$P$2,H225&lt;=Formato!$P$2,I225&lt;=Formato!$P$2,J225&lt;=Formato!$Q$2,K225&lt;=Formato!$O$2),Formato!$N$2,IF(AND(G225&lt;=Formato!$P$3,H225&lt;=Formato!$P$3,I225&lt;=Formato!$P$3,J225&lt;=Formato!$Q$3,K225&lt;=Formato!$O$3),Formato!$N$3,IF(AND(G225&lt;=Formato!$P$4,H225&lt;=Formato!$P$4,I225&lt;=Formato!$P$4,J225&lt;=Formato!$Q$4,K225&lt;=Formato!$O$4),Formato!$N$4,IF(AND(G225&lt;=Formato!$P$5,H225&lt;=Formato!$P$5,I225&lt;=Formato!$P$5,J225&lt;=Formato!$Q$5,K225&lt;=Formato!$O$5),Formato!$N$5,IF(AND(G225&lt;=Formato!$P$6,H225&lt;=Formato!$P$6,I225&lt;=Formato!$P$6,J225&lt;=Formato!$Q$6,K225&lt;=Formato!$O$6),Formato!$N$6,IF(AND(G225&lt;=Formato!$P$7,H225&lt;=Formato!$P$7,I225&lt;=Formato!$P$7,J225&lt;=Formato!$Q$7,K225&lt;=Formato!$O$7),Formato!$N$7,IF(AND(G225&lt;=Formato!$P$8,H225&lt;=Formato!$P$8,I225&lt;=Formato!$P$8,J225&lt;=Formato!$Q$8,K225&lt;=Formato!$O$8),Formato!$N$8,IF(AND(G225&lt;=Formato!$P$9,H225&lt;=Formato!$P$9,I225&lt;=Formato!$P$9,J225&lt;=Formato!$Q$9,K225&lt;=Formato!$O$9),Formato!$N$9,IF(AND(G225&lt;=Formato!$P$10,H225&lt;=Formato!$P$10,I225&lt;=Formato!$P$10,J225&lt;=Formato!$Q$10,K225&lt;=Formato!$O$10),Formato!$N$10,Formato!$N$11)))))))))</f>
        <v>XXXS</v>
      </c>
      <c r="M225" s="57">
        <f>VLOOKUP(L225,'Tamaños FBR'!$B$3:$F$12,5,0)*F225</f>
        <v>0</v>
      </c>
    </row>
    <row r="226" spans="2:13" ht="14.25" customHeight="1" x14ac:dyDescent="0.25">
      <c r="B226" s="53"/>
      <c r="C226" s="53"/>
      <c r="D226" s="53"/>
      <c r="E226" s="53"/>
      <c r="F226" s="53"/>
      <c r="G226" s="53"/>
      <c r="H226" s="53"/>
      <c r="I226" s="53"/>
      <c r="J226" s="48">
        <f t="shared" si="5"/>
        <v>0</v>
      </c>
      <c r="K226" s="69"/>
      <c r="L226" s="70" t="str">
        <f>IF(AND(G226&lt;=Formato!$P$2,H226&lt;=Formato!$P$2,I226&lt;=Formato!$P$2,J226&lt;=Formato!$Q$2,K226&lt;=Formato!$O$2),Formato!$N$2,IF(AND(G226&lt;=Formato!$P$3,H226&lt;=Formato!$P$3,I226&lt;=Formato!$P$3,J226&lt;=Formato!$Q$3,K226&lt;=Formato!$O$3),Formato!$N$3,IF(AND(G226&lt;=Formato!$P$4,H226&lt;=Formato!$P$4,I226&lt;=Formato!$P$4,J226&lt;=Formato!$Q$4,K226&lt;=Formato!$O$4),Formato!$N$4,IF(AND(G226&lt;=Formato!$P$5,H226&lt;=Formato!$P$5,I226&lt;=Formato!$P$5,J226&lt;=Formato!$Q$5,K226&lt;=Formato!$O$5),Formato!$N$5,IF(AND(G226&lt;=Formato!$P$6,H226&lt;=Formato!$P$6,I226&lt;=Formato!$P$6,J226&lt;=Formato!$Q$6,K226&lt;=Formato!$O$6),Formato!$N$6,IF(AND(G226&lt;=Formato!$P$7,H226&lt;=Formato!$P$7,I226&lt;=Formato!$P$7,J226&lt;=Formato!$Q$7,K226&lt;=Formato!$O$7),Formato!$N$7,IF(AND(G226&lt;=Formato!$P$8,H226&lt;=Formato!$P$8,I226&lt;=Formato!$P$8,J226&lt;=Formato!$Q$8,K226&lt;=Formato!$O$8),Formato!$N$8,IF(AND(G226&lt;=Formato!$P$9,H226&lt;=Formato!$P$9,I226&lt;=Formato!$P$9,J226&lt;=Formato!$Q$9,K226&lt;=Formato!$O$9),Formato!$N$9,IF(AND(G226&lt;=Formato!$P$10,H226&lt;=Formato!$P$10,I226&lt;=Formato!$P$10,J226&lt;=Formato!$Q$10,K226&lt;=Formato!$O$10),Formato!$N$10,Formato!$N$11)))))))))</f>
        <v>XXXS</v>
      </c>
      <c r="M226" s="57">
        <f>VLOOKUP(L226,'Tamaños FBR'!$B$3:$F$12,5,0)*F226</f>
        <v>0</v>
      </c>
    </row>
    <row r="227" spans="2:13" ht="14.25" customHeight="1" x14ac:dyDescent="0.25">
      <c r="B227" s="53"/>
      <c r="C227" s="53"/>
      <c r="D227" s="53"/>
      <c r="E227" s="53"/>
      <c r="F227" s="53"/>
      <c r="G227" s="53"/>
      <c r="H227" s="53"/>
      <c r="I227" s="53"/>
      <c r="J227" s="48">
        <f t="shared" si="5"/>
        <v>0</v>
      </c>
      <c r="K227" s="69"/>
      <c r="L227" s="70" t="str">
        <f>IF(AND(G227&lt;=Formato!$P$2,H227&lt;=Formato!$P$2,I227&lt;=Formato!$P$2,J227&lt;=Formato!$Q$2,K227&lt;=Formato!$O$2),Formato!$N$2,IF(AND(G227&lt;=Formato!$P$3,H227&lt;=Formato!$P$3,I227&lt;=Formato!$P$3,J227&lt;=Formato!$Q$3,K227&lt;=Formato!$O$3),Formato!$N$3,IF(AND(G227&lt;=Formato!$P$4,H227&lt;=Formato!$P$4,I227&lt;=Formato!$P$4,J227&lt;=Formato!$Q$4,K227&lt;=Formato!$O$4),Formato!$N$4,IF(AND(G227&lt;=Formato!$P$5,H227&lt;=Formato!$P$5,I227&lt;=Formato!$P$5,J227&lt;=Formato!$Q$5,K227&lt;=Formato!$O$5),Formato!$N$5,IF(AND(G227&lt;=Formato!$P$6,H227&lt;=Formato!$P$6,I227&lt;=Formato!$P$6,J227&lt;=Formato!$Q$6,K227&lt;=Formato!$O$6),Formato!$N$6,IF(AND(G227&lt;=Formato!$P$7,H227&lt;=Formato!$P$7,I227&lt;=Formato!$P$7,J227&lt;=Formato!$Q$7,K227&lt;=Formato!$O$7),Formato!$N$7,IF(AND(G227&lt;=Formato!$P$8,H227&lt;=Formato!$P$8,I227&lt;=Formato!$P$8,J227&lt;=Formato!$Q$8,K227&lt;=Formato!$O$8),Formato!$N$8,IF(AND(G227&lt;=Formato!$P$9,H227&lt;=Formato!$P$9,I227&lt;=Formato!$P$9,J227&lt;=Formato!$Q$9,K227&lt;=Formato!$O$9),Formato!$N$9,IF(AND(G227&lt;=Formato!$P$10,H227&lt;=Formato!$P$10,I227&lt;=Formato!$P$10,J227&lt;=Formato!$Q$10,K227&lt;=Formato!$O$10),Formato!$N$10,Formato!$N$11)))))))))</f>
        <v>XXXS</v>
      </c>
      <c r="M227" s="57">
        <f>VLOOKUP(L227,'Tamaños FBR'!$B$3:$F$12,5,0)*F227</f>
        <v>0</v>
      </c>
    </row>
    <row r="228" spans="2:13" ht="14.25" customHeight="1" x14ac:dyDescent="0.25">
      <c r="B228" s="53"/>
      <c r="C228" s="53"/>
      <c r="D228" s="53"/>
      <c r="E228" s="53"/>
      <c r="F228" s="53"/>
      <c r="G228" s="53"/>
      <c r="H228" s="53"/>
      <c r="I228" s="53"/>
      <c r="J228" s="48">
        <f t="shared" si="5"/>
        <v>0</v>
      </c>
      <c r="K228" s="69"/>
      <c r="L228" s="70" t="str">
        <f>IF(AND(G228&lt;=Formato!$P$2,H228&lt;=Formato!$P$2,I228&lt;=Formato!$P$2,J228&lt;=Formato!$Q$2,K228&lt;=Formato!$O$2),Formato!$N$2,IF(AND(G228&lt;=Formato!$P$3,H228&lt;=Formato!$P$3,I228&lt;=Formato!$P$3,J228&lt;=Formato!$Q$3,K228&lt;=Formato!$O$3),Formato!$N$3,IF(AND(G228&lt;=Formato!$P$4,H228&lt;=Formato!$P$4,I228&lt;=Formato!$P$4,J228&lt;=Formato!$Q$4,K228&lt;=Formato!$O$4),Formato!$N$4,IF(AND(G228&lt;=Formato!$P$5,H228&lt;=Formato!$P$5,I228&lt;=Formato!$P$5,J228&lt;=Formato!$Q$5,K228&lt;=Formato!$O$5),Formato!$N$5,IF(AND(G228&lt;=Formato!$P$6,H228&lt;=Formato!$P$6,I228&lt;=Formato!$P$6,J228&lt;=Formato!$Q$6,K228&lt;=Formato!$O$6),Formato!$N$6,IF(AND(G228&lt;=Formato!$P$7,H228&lt;=Formato!$P$7,I228&lt;=Formato!$P$7,J228&lt;=Formato!$Q$7,K228&lt;=Formato!$O$7),Formato!$N$7,IF(AND(G228&lt;=Formato!$P$8,H228&lt;=Formato!$P$8,I228&lt;=Formato!$P$8,J228&lt;=Formato!$Q$8,K228&lt;=Formato!$O$8),Formato!$N$8,IF(AND(G228&lt;=Formato!$P$9,H228&lt;=Formato!$P$9,I228&lt;=Formato!$P$9,J228&lt;=Formato!$Q$9,K228&lt;=Formato!$O$9),Formato!$N$9,IF(AND(G228&lt;=Formato!$P$10,H228&lt;=Formato!$P$10,I228&lt;=Formato!$P$10,J228&lt;=Formato!$Q$10,K228&lt;=Formato!$O$10),Formato!$N$10,Formato!$N$11)))))))))</f>
        <v>XXXS</v>
      </c>
      <c r="M228" s="57">
        <f>VLOOKUP(L228,'Tamaños FBR'!$B$3:$F$12,5,0)*F228</f>
        <v>0</v>
      </c>
    </row>
    <row r="229" spans="2:13" ht="14.25" customHeight="1" x14ac:dyDescent="0.25">
      <c r="B229" s="53"/>
      <c r="C229" s="53"/>
      <c r="D229" s="53"/>
      <c r="E229" s="53"/>
      <c r="F229" s="53"/>
      <c r="G229" s="53"/>
      <c r="H229" s="53"/>
      <c r="I229" s="53"/>
      <c r="J229" s="48">
        <f t="shared" si="5"/>
        <v>0</v>
      </c>
      <c r="K229" s="69"/>
      <c r="L229" s="70" t="str">
        <f>IF(AND(G229&lt;=Formato!$P$2,H229&lt;=Formato!$P$2,I229&lt;=Formato!$P$2,J229&lt;=Formato!$Q$2,K229&lt;=Formato!$O$2),Formato!$N$2,IF(AND(G229&lt;=Formato!$P$3,H229&lt;=Formato!$P$3,I229&lt;=Formato!$P$3,J229&lt;=Formato!$Q$3,K229&lt;=Formato!$O$3),Formato!$N$3,IF(AND(G229&lt;=Formato!$P$4,H229&lt;=Formato!$P$4,I229&lt;=Formato!$P$4,J229&lt;=Formato!$Q$4,K229&lt;=Formato!$O$4),Formato!$N$4,IF(AND(G229&lt;=Formato!$P$5,H229&lt;=Formato!$P$5,I229&lt;=Formato!$P$5,J229&lt;=Formato!$Q$5,K229&lt;=Formato!$O$5),Formato!$N$5,IF(AND(G229&lt;=Formato!$P$6,H229&lt;=Formato!$P$6,I229&lt;=Formato!$P$6,J229&lt;=Formato!$Q$6,K229&lt;=Formato!$O$6),Formato!$N$6,IF(AND(G229&lt;=Formato!$P$7,H229&lt;=Formato!$P$7,I229&lt;=Formato!$P$7,J229&lt;=Formato!$Q$7,K229&lt;=Formato!$O$7),Formato!$N$7,IF(AND(G229&lt;=Formato!$P$8,H229&lt;=Formato!$P$8,I229&lt;=Formato!$P$8,J229&lt;=Formato!$Q$8,K229&lt;=Formato!$O$8),Formato!$N$8,IF(AND(G229&lt;=Formato!$P$9,H229&lt;=Formato!$P$9,I229&lt;=Formato!$P$9,J229&lt;=Formato!$Q$9,K229&lt;=Formato!$O$9),Formato!$N$9,IF(AND(G229&lt;=Formato!$P$10,H229&lt;=Formato!$P$10,I229&lt;=Formato!$P$10,J229&lt;=Formato!$Q$10,K229&lt;=Formato!$O$10),Formato!$N$10,Formato!$N$11)))))))))</f>
        <v>XXXS</v>
      </c>
      <c r="M229" s="57">
        <f>VLOOKUP(L229,'Tamaños FBR'!$B$3:$F$12,5,0)*F229</f>
        <v>0</v>
      </c>
    </row>
    <row r="230" spans="2:13" ht="14.25" customHeight="1" x14ac:dyDescent="0.25">
      <c r="B230" s="53"/>
      <c r="C230" s="53"/>
      <c r="D230" s="53"/>
      <c r="E230" s="53"/>
      <c r="F230" s="53"/>
      <c r="G230" s="53"/>
      <c r="H230" s="53"/>
      <c r="I230" s="53"/>
      <c r="J230" s="48">
        <f t="shared" si="5"/>
        <v>0</v>
      </c>
      <c r="K230" s="69"/>
      <c r="L230" s="70" t="str">
        <f>IF(AND(G230&lt;=Formato!$P$2,H230&lt;=Formato!$P$2,I230&lt;=Formato!$P$2,J230&lt;=Formato!$Q$2,K230&lt;=Formato!$O$2),Formato!$N$2,IF(AND(G230&lt;=Formato!$P$3,H230&lt;=Formato!$P$3,I230&lt;=Formato!$P$3,J230&lt;=Formato!$Q$3,K230&lt;=Formato!$O$3),Formato!$N$3,IF(AND(G230&lt;=Formato!$P$4,H230&lt;=Formato!$P$4,I230&lt;=Formato!$P$4,J230&lt;=Formato!$Q$4,K230&lt;=Formato!$O$4),Formato!$N$4,IF(AND(G230&lt;=Formato!$P$5,H230&lt;=Formato!$P$5,I230&lt;=Formato!$P$5,J230&lt;=Formato!$Q$5,K230&lt;=Formato!$O$5),Formato!$N$5,IF(AND(G230&lt;=Formato!$P$6,H230&lt;=Formato!$P$6,I230&lt;=Formato!$P$6,J230&lt;=Formato!$Q$6,K230&lt;=Formato!$O$6),Formato!$N$6,IF(AND(G230&lt;=Formato!$P$7,H230&lt;=Formato!$P$7,I230&lt;=Formato!$P$7,J230&lt;=Formato!$Q$7,K230&lt;=Formato!$O$7),Formato!$N$7,IF(AND(G230&lt;=Formato!$P$8,H230&lt;=Formato!$P$8,I230&lt;=Formato!$P$8,J230&lt;=Formato!$Q$8,K230&lt;=Formato!$O$8),Formato!$N$8,IF(AND(G230&lt;=Formato!$P$9,H230&lt;=Formato!$P$9,I230&lt;=Formato!$P$9,J230&lt;=Formato!$Q$9,K230&lt;=Formato!$O$9),Formato!$N$9,IF(AND(G230&lt;=Formato!$P$10,H230&lt;=Formato!$P$10,I230&lt;=Formato!$P$10,J230&lt;=Formato!$Q$10,K230&lt;=Formato!$O$10),Formato!$N$10,Formato!$N$11)))))))))</f>
        <v>XXXS</v>
      </c>
      <c r="M230" s="57">
        <f>VLOOKUP(L230,'Tamaños FBR'!$B$3:$F$12,5,0)*F230</f>
        <v>0</v>
      </c>
    </row>
    <row r="231" spans="2:13" ht="14.25" customHeight="1" x14ac:dyDescent="0.25">
      <c r="B231" s="53"/>
      <c r="C231" s="53"/>
      <c r="D231" s="53"/>
      <c r="E231" s="53"/>
      <c r="F231" s="53"/>
      <c r="G231" s="53"/>
      <c r="H231" s="53"/>
      <c r="I231" s="53"/>
      <c r="J231" s="48">
        <f t="shared" si="5"/>
        <v>0</v>
      </c>
      <c r="K231" s="69"/>
      <c r="L231" s="70" t="str">
        <f>IF(AND(G231&lt;=Formato!$P$2,H231&lt;=Formato!$P$2,I231&lt;=Formato!$P$2,J231&lt;=Formato!$Q$2,K231&lt;=Formato!$O$2),Formato!$N$2,IF(AND(G231&lt;=Formato!$P$3,H231&lt;=Formato!$P$3,I231&lt;=Formato!$P$3,J231&lt;=Formato!$Q$3,K231&lt;=Formato!$O$3),Formato!$N$3,IF(AND(G231&lt;=Formato!$P$4,H231&lt;=Formato!$P$4,I231&lt;=Formato!$P$4,J231&lt;=Formato!$Q$4,K231&lt;=Formato!$O$4),Formato!$N$4,IF(AND(G231&lt;=Formato!$P$5,H231&lt;=Formato!$P$5,I231&lt;=Formato!$P$5,J231&lt;=Formato!$Q$5,K231&lt;=Formato!$O$5),Formato!$N$5,IF(AND(G231&lt;=Formato!$P$6,H231&lt;=Formato!$P$6,I231&lt;=Formato!$P$6,J231&lt;=Formato!$Q$6,K231&lt;=Formato!$O$6),Formato!$N$6,IF(AND(G231&lt;=Formato!$P$7,H231&lt;=Formato!$P$7,I231&lt;=Formato!$P$7,J231&lt;=Formato!$Q$7,K231&lt;=Formato!$O$7),Formato!$N$7,IF(AND(G231&lt;=Formato!$P$8,H231&lt;=Formato!$P$8,I231&lt;=Formato!$P$8,J231&lt;=Formato!$Q$8,K231&lt;=Formato!$O$8),Formato!$N$8,IF(AND(G231&lt;=Formato!$P$9,H231&lt;=Formato!$P$9,I231&lt;=Formato!$P$9,J231&lt;=Formato!$Q$9,K231&lt;=Formato!$O$9),Formato!$N$9,IF(AND(G231&lt;=Formato!$P$10,H231&lt;=Formato!$P$10,I231&lt;=Formato!$P$10,J231&lt;=Formato!$Q$10,K231&lt;=Formato!$O$10),Formato!$N$10,Formato!$N$11)))))))))</f>
        <v>XXXS</v>
      </c>
      <c r="M231" s="57">
        <f>VLOOKUP(L231,'Tamaños FBR'!$B$3:$F$12,5,0)*F231</f>
        <v>0</v>
      </c>
    </row>
    <row r="232" spans="2:13" ht="14.25" customHeight="1" x14ac:dyDescent="0.25">
      <c r="B232" s="53"/>
      <c r="C232" s="53"/>
      <c r="D232" s="53"/>
      <c r="E232" s="53"/>
      <c r="F232" s="53"/>
      <c r="G232" s="53"/>
      <c r="H232" s="53"/>
      <c r="I232" s="53"/>
      <c r="J232" s="48">
        <f t="shared" si="5"/>
        <v>0</v>
      </c>
      <c r="K232" s="69"/>
      <c r="L232" s="70" t="str">
        <f>IF(AND(G232&lt;=Formato!$P$2,H232&lt;=Formato!$P$2,I232&lt;=Formato!$P$2,J232&lt;=Formato!$Q$2,K232&lt;=Formato!$O$2),Formato!$N$2,IF(AND(G232&lt;=Formato!$P$3,H232&lt;=Formato!$P$3,I232&lt;=Formato!$P$3,J232&lt;=Formato!$Q$3,K232&lt;=Formato!$O$3),Formato!$N$3,IF(AND(G232&lt;=Formato!$P$4,H232&lt;=Formato!$P$4,I232&lt;=Formato!$P$4,J232&lt;=Formato!$Q$4,K232&lt;=Formato!$O$4),Formato!$N$4,IF(AND(G232&lt;=Formato!$P$5,H232&lt;=Formato!$P$5,I232&lt;=Formato!$P$5,J232&lt;=Formato!$Q$5,K232&lt;=Formato!$O$5),Formato!$N$5,IF(AND(G232&lt;=Formato!$P$6,H232&lt;=Formato!$P$6,I232&lt;=Formato!$P$6,J232&lt;=Formato!$Q$6,K232&lt;=Formato!$O$6),Formato!$N$6,IF(AND(G232&lt;=Formato!$P$7,H232&lt;=Formato!$P$7,I232&lt;=Formato!$P$7,J232&lt;=Formato!$Q$7,K232&lt;=Formato!$O$7),Formato!$N$7,IF(AND(G232&lt;=Formato!$P$8,H232&lt;=Formato!$P$8,I232&lt;=Formato!$P$8,J232&lt;=Formato!$Q$8,K232&lt;=Formato!$O$8),Formato!$N$8,IF(AND(G232&lt;=Formato!$P$9,H232&lt;=Formato!$P$9,I232&lt;=Formato!$P$9,J232&lt;=Formato!$Q$9,K232&lt;=Formato!$O$9),Formato!$N$9,IF(AND(G232&lt;=Formato!$P$10,H232&lt;=Formato!$P$10,I232&lt;=Formato!$P$10,J232&lt;=Formato!$Q$10,K232&lt;=Formato!$O$10),Formato!$N$10,Formato!$N$11)))))))))</f>
        <v>XXXS</v>
      </c>
      <c r="M232" s="57">
        <f>VLOOKUP(L232,'Tamaños FBR'!$B$3:$F$12,5,0)*F232</f>
        <v>0</v>
      </c>
    </row>
    <row r="233" spans="2:13" ht="14.25" customHeight="1" x14ac:dyDescent="0.25">
      <c r="B233" s="53"/>
      <c r="C233" s="53"/>
      <c r="D233" s="53"/>
      <c r="E233" s="53"/>
      <c r="F233" s="53"/>
      <c r="G233" s="53"/>
      <c r="H233" s="53"/>
      <c r="I233" s="53"/>
      <c r="J233" s="48">
        <f t="shared" si="5"/>
        <v>0</v>
      </c>
      <c r="K233" s="69"/>
      <c r="L233" s="70" t="str">
        <f>IF(AND(G233&lt;=Formato!$P$2,H233&lt;=Formato!$P$2,I233&lt;=Formato!$P$2,J233&lt;=Formato!$Q$2,K233&lt;=Formato!$O$2),Formato!$N$2,IF(AND(G233&lt;=Formato!$P$3,H233&lt;=Formato!$P$3,I233&lt;=Formato!$P$3,J233&lt;=Formato!$Q$3,K233&lt;=Formato!$O$3),Formato!$N$3,IF(AND(G233&lt;=Formato!$P$4,H233&lt;=Formato!$P$4,I233&lt;=Formato!$P$4,J233&lt;=Formato!$Q$4,K233&lt;=Formato!$O$4),Formato!$N$4,IF(AND(G233&lt;=Formato!$P$5,H233&lt;=Formato!$P$5,I233&lt;=Formato!$P$5,J233&lt;=Formato!$Q$5,K233&lt;=Formato!$O$5),Formato!$N$5,IF(AND(G233&lt;=Formato!$P$6,H233&lt;=Formato!$P$6,I233&lt;=Formato!$P$6,J233&lt;=Formato!$Q$6,K233&lt;=Formato!$O$6),Formato!$N$6,IF(AND(G233&lt;=Formato!$P$7,H233&lt;=Formato!$P$7,I233&lt;=Formato!$P$7,J233&lt;=Formato!$Q$7,K233&lt;=Formato!$O$7),Formato!$N$7,IF(AND(G233&lt;=Formato!$P$8,H233&lt;=Formato!$P$8,I233&lt;=Formato!$P$8,J233&lt;=Formato!$Q$8,K233&lt;=Formato!$O$8),Formato!$N$8,IF(AND(G233&lt;=Formato!$P$9,H233&lt;=Formato!$P$9,I233&lt;=Formato!$P$9,J233&lt;=Formato!$Q$9,K233&lt;=Formato!$O$9),Formato!$N$9,IF(AND(G233&lt;=Formato!$P$10,H233&lt;=Formato!$P$10,I233&lt;=Formato!$P$10,J233&lt;=Formato!$Q$10,K233&lt;=Formato!$O$10),Formato!$N$10,Formato!$N$11)))))))))</f>
        <v>XXXS</v>
      </c>
      <c r="M233" s="57">
        <f>VLOOKUP(L233,'Tamaños FBR'!$B$3:$F$12,5,0)*F233</f>
        <v>0</v>
      </c>
    </row>
    <row r="234" spans="2:13" ht="14.25" customHeight="1" x14ac:dyDescent="0.25">
      <c r="B234" s="53"/>
      <c r="C234" s="53"/>
      <c r="D234" s="53"/>
      <c r="E234" s="53"/>
      <c r="F234" s="53"/>
      <c r="G234" s="53"/>
      <c r="H234" s="53"/>
      <c r="I234" s="53"/>
      <c r="J234" s="48">
        <f t="shared" si="5"/>
        <v>0</v>
      </c>
      <c r="K234" s="69"/>
      <c r="L234" s="70" t="str">
        <f>IF(AND(G234&lt;=Formato!$P$2,H234&lt;=Formato!$P$2,I234&lt;=Formato!$P$2,J234&lt;=Formato!$Q$2,K234&lt;=Formato!$O$2),Formato!$N$2,IF(AND(G234&lt;=Formato!$P$3,H234&lt;=Formato!$P$3,I234&lt;=Formato!$P$3,J234&lt;=Formato!$Q$3,K234&lt;=Formato!$O$3),Formato!$N$3,IF(AND(G234&lt;=Formato!$P$4,H234&lt;=Formato!$P$4,I234&lt;=Formato!$P$4,J234&lt;=Formato!$Q$4,K234&lt;=Formato!$O$4),Formato!$N$4,IF(AND(G234&lt;=Formato!$P$5,H234&lt;=Formato!$P$5,I234&lt;=Formato!$P$5,J234&lt;=Formato!$Q$5,K234&lt;=Formato!$O$5),Formato!$N$5,IF(AND(G234&lt;=Formato!$P$6,H234&lt;=Formato!$P$6,I234&lt;=Formato!$P$6,J234&lt;=Formato!$Q$6,K234&lt;=Formato!$O$6),Formato!$N$6,IF(AND(G234&lt;=Formato!$P$7,H234&lt;=Formato!$P$7,I234&lt;=Formato!$P$7,J234&lt;=Formato!$Q$7,K234&lt;=Formato!$O$7),Formato!$N$7,IF(AND(G234&lt;=Formato!$P$8,H234&lt;=Formato!$P$8,I234&lt;=Formato!$P$8,J234&lt;=Formato!$Q$8,K234&lt;=Formato!$O$8),Formato!$N$8,IF(AND(G234&lt;=Formato!$P$9,H234&lt;=Formato!$P$9,I234&lt;=Formato!$P$9,J234&lt;=Formato!$Q$9,K234&lt;=Formato!$O$9),Formato!$N$9,IF(AND(G234&lt;=Formato!$P$10,H234&lt;=Formato!$P$10,I234&lt;=Formato!$P$10,J234&lt;=Formato!$Q$10,K234&lt;=Formato!$O$10),Formato!$N$10,Formato!$N$11)))))))))</f>
        <v>XXXS</v>
      </c>
      <c r="M234" s="57">
        <f>VLOOKUP(L234,'Tamaños FBR'!$B$3:$F$12,5,0)*F234</f>
        <v>0</v>
      </c>
    </row>
    <row r="235" spans="2:13" ht="14.25" customHeight="1" x14ac:dyDescent="0.25">
      <c r="B235" s="53"/>
      <c r="C235" s="53"/>
      <c r="D235" s="53"/>
      <c r="E235" s="53"/>
      <c r="F235" s="53"/>
      <c r="G235" s="53"/>
      <c r="H235" s="53"/>
      <c r="I235" s="53"/>
      <c r="J235" s="48">
        <f t="shared" si="5"/>
        <v>0</v>
      </c>
      <c r="K235" s="69"/>
      <c r="L235" s="70" t="str">
        <f>IF(AND(G235&lt;=Formato!$P$2,H235&lt;=Formato!$P$2,I235&lt;=Formato!$P$2,J235&lt;=Formato!$Q$2,K235&lt;=Formato!$O$2),Formato!$N$2,IF(AND(G235&lt;=Formato!$P$3,H235&lt;=Formato!$P$3,I235&lt;=Formato!$P$3,J235&lt;=Formato!$Q$3,K235&lt;=Formato!$O$3),Formato!$N$3,IF(AND(G235&lt;=Formato!$P$4,H235&lt;=Formato!$P$4,I235&lt;=Formato!$P$4,J235&lt;=Formato!$Q$4,K235&lt;=Formato!$O$4),Formato!$N$4,IF(AND(G235&lt;=Formato!$P$5,H235&lt;=Formato!$P$5,I235&lt;=Formato!$P$5,J235&lt;=Formato!$Q$5,K235&lt;=Formato!$O$5),Formato!$N$5,IF(AND(G235&lt;=Formato!$P$6,H235&lt;=Formato!$P$6,I235&lt;=Formato!$P$6,J235&lt;=Formato!$Q$6,K235&lt;=Formato!$O$6),Formato!$N$6,IF(AND(G235&lt;=Formato!$P$7,H235&lt;=Formato!$P$7,I235&lt;=Formato!$P$7,J235&lt;=Formato!$Q$7,K235&lt;=Formato!$O$7),Formato!$N$7,IF(AND(G235&lt;=Formato!$P$8,H235&lt;=Formato!$P$8,I235&lt;=Formato!$P$8,J235&lt;=Formato!$Q$8,K235&lt;=Formato!$O$8),Formato!$N$8,IF(AND(G235&lt;=Formato!$P$9,H235&lt;=Formato!$P$9,I235&lt;=Formato!$P$9,J235&lt;=Formato!$Q$9,K235&lt;=Formato!$O$9),Formato!$N$9,IF(AND(G235&lt;=Formato!$P$10,H235&lt;=Formato!$P$10,I235&lt;=Formato!$P$10,J235&lt;=Formato!$Q$10,K235&lt;=Formato!$O$10),Formato!$N$10,Formato!$N$11)))))))))</f>
        <v>XXXS</v>
      </c>
      <c r="M235" s="57">
        <f>VLOOKUP(L235,'Tamaños FBR'!$B$3:$F$12,5,0)*F235</f>
        <v>0</v>
      </c>
    </row>
    <row r="236" spans="2:13" ht="14.25" customHeight="1" x14ac:dyDescent="0.25">
      <c r="B236" s="53"/>
      <c r="C236" s="53"/>
      <c r="D236" s="53"/>
      <c r="E236" s="53"/>
      <c r="F236" s="53"/>
      <c r="G236" s="53"/>
      <c r="H236" s="53"/>
      <c r="I236" s="53"/>
      <c r="J236" s="48">
        <f t="shared" si="5"/>
        <v>0</v>
      </c>
      <c r="K236" s="69"/>
      <c r="L236" s="70" t="str">
        <f>IF(AND(G236&lt;=Formato!$P$2,H236&lt;=Formato!$P$2,I236&lt;=Formato!$P$2,J236&lt;=Formato!$Q$2,K236&lt;=Formato!$O$2),Formato!$N$2,IF(AND(G236&lt;=Formato!$P$3,H236&lt;=Formato!$P$3,I236&lt;=Formato!$P$3,J236&lt;=Formato!$Q$3,K236&lt;=Formato!$O$3),Formato!$N$3,IF(AND(G236&lt;=Formato!$P$4,H236&lt;=Formato!$P$4,I236&lt;=Formato!$P$4,J236&lt;=Formato!$Q$4,K236&lt;=Formato!$O$4),Formato!$N$4,IF(AND(G236&lt;=Formato!$P$5,H236&lt;=Formato!$P$5,I236&lt;=Formato!$P$5,J236&lt;=Formato!$Q$5,K236&lt;=Formato!$O$5),Formato!$N$5,IF(AND(G236&lt;=Formato!$P$6,H236&lt;=Formato!$P$6,I236&lt;=Formato!$P$6,J236&lt;=Formato!$Q$6,K236&lt;=Formato!$O$6),Formato!$N$6,IF(AND(G236&lt;=Formato!$P$7,H236&lt;=Formato!$P$7,I236&lt;=Formato!$P$7,J236&lt;=Formato!$Q$7,K236&lt;=Formato!$O$7),Formato!$N$7,IF(AND(G236&lt;=Formato!$P$8,H236&lt;=Formato!$P$8,I236&lt;=Formato!$P$8,J236&lt;=Formato!$Q$8,K236&lt;=Formato!$O$8),Formato!$N$8,IF(AND(G236&lt;=Formato!$P$9,H236&lt;=Formato!$P$9,I236&lt;=Formato!$P$9,J236&lt;=Formato!$Q$9,K236&lt;=Formato!$O$9),Formato!$N$9,IF(AND(G236&lt;=Formato!$P$10,H236&lt;=Formato!$P$10,I236&lt;=Formato!$P$10,J236&lt;=Formato!$Q$10,K236&lt;=Formato!$O$10),Formato!$N$10,Formato!$N$11)))))))))</f>
        <v>XXXS</v>
      </c>
      <c r="M236" s="57">
        <f>VLOOKUP(L236,'Tamaños FBR'!$B$3:$F$12,5,0)*F236</f>
        <v>0</v>
      </c>
    </row>
    <row r="237" spans="2:13" ht="14.25" customHeight="1" x14ac:dyDescent="0.25">
      <c r="B237" s="53"/>
      <c r="C237" s="53"/>
      <c r="D237" s="53"/>
      <c r="E237" s="53"/>
      <c r="F237" s="53"/>
      <c r="G237" s="53"/>
      <c r="H237" s="53"/>
      <c r="I237" s="53"/>
      <c r="J237" s="48">
        <f t="shared" si="5"/>
        <v>0</v>
      </c>
      <c r="K237" s="69"/>
      <c r="L237" s="70" t="str">
        <f>IF(AND(G237&lt;=Formato!$P$2,H237&lt;=Formato!$P$2,I237&lt;=Formato!$P$2,J237&lt;=Formato!$Q$2,K237&lt;=Formato!$O$2),Formato!$N$2,IF(AND(G237&lt;=Formato!$P$3,H237&lt;=Formato!$P$3,I237&lt;=Formato!$P$3,J237&lt;=Formato!$Q$3,K237&lt;=Formato!$O$3),Formato!$N$3,IF(AND(G237&lt;=Formato!$P$4,H237&lt;=Formato!$P$4,I237&lt;=Formato!$P$4,J237&lt;=Formato!$Q$4,K237&lt;=Formato!$O$4),Formato!$N$4,IF(AND(G237&lt;=Formato!$P$5,H237&lt;=Formato!$P$5,I237&lt;=Formato!$P$5,J237&lt;=Formato!$Q$5,K237&lt;=Formato!$O$5),Formato!$N$5,IF(AND(G237&lt;=Formato!$P$6,H237&lt;=Formato!$P$6,I237&lt;=Formato!$P$6,J237&lt;=Formato!$Q$6,K237&lt;=Formato!$O$6),Formato!$N$6,IF(AND(G237&lt;=Formato!$P$7,H237&lt;=Formato!$P$7,I237&lt;=Formato!$P$7,J237&lt;=Formato!$Q$7,K237&lt;=Formato!$O$7),Formato!$N$7,IF(AND(G237&lt;=Formato!$P$8,H237&lt;=Formato!$P$8,I237&lt;=Formato!$P$8,J237&lt;=Formato!$Q$8,K237&lt;=Formato!$O$8),Formato!$N$8,IF(AND(G237&lt;=Formato!$P$9,H237&lt;=Formato!$P$9,I237&lt;=Formato!$P$9,J237&lt;=Formato!$Q$9,K237&lt;=Formato!$O$9),Formato!$N$9,IF(AND(G237&lt;=Formato!$P$10,H237&lt;=Formato!$P$10,I237&lt;=Formato!$P$10,J237&lt;=Formato!$Q$10,K237&lt;=Formato!$O$10),Formato!$N$10,Formato!$N$11)))))))))</f>
        <v>XXXS</v>
      </c>
      <c r="M237" s="57">
        <f>VLOOKUP(L237,'Tamaños FBR'!$B$3:$F$12,5,0)*F237</f>
        <v>0</v>
      </c>
    </row>
    <row r="238" spans="2:13" ht="14.25" customHeight="1" x14ac:dyDescent="0.25">
      <c r="B238" s="53"/>
      <c r="C238" s="53"/>
      <c r="D238" s="53"/>
      <c r="E238" s="53"/>
      <c r="F238" s="53"/>
      <c r="G238" s="53"/>
      <c r="H238" s="53"/>
      <c r="I238" s="53"/>
      <c r="J238" s="48">
        <f t="shared" si="5"/>
        <v>0</v>
      </c>
      <c r="K238" s="69"/>
      <c r="L238" s="70" t="str">
        <f>IF(AND(G238&lt;=Formato!$P$2,H238&lt;=Formato!$P$2,I238&lt;=Formato!$P$2,J238&lt;=Formato!$Q$2,K238&lt;=Formato!$O$2),Formato!$N$2,IF(AND(G238&lt;=Formato!$P$3,H238&lt;=Formato!$P$3,I238&lt;=Formato!$P$3,J238&lt;=Formato!$Q$3,K238&lt;=Formato!$O$3),Formato!$N$3,IF(AND(G238&lt;=Formato!$P$4,H238&lt;=Formato!$P$4,I238&lt;=Formato!$P$4,J238&lt;=Formato!$Q$4,K238&lt;=Formato!$O$4),Formato!$N$4,IF(AND(G238&lt;=Formato!$P$5,H238&lt;=Formato!$P$5,I238&lt;=Formato!$P$5,J238&lt;=Formato!$Q$5,K238&lt;=Formato!$O$5),Formato!$N$5,IF(AND(G238&lt;=Formato!$P$6,H238&lt;=Formato!$P$6,I238&lt;=Formato!$P$6,J238&lt;=Formato!$Q$6,K238&lt;=Formato!$O$6),Formato!$N$6,IF(AND(G238&lt;=Formato!$P$7,H238&lt;=Formato!$P$7,I238&lt;=Formato!$P$7,J238&lt;=Formato!$Q$7,K238&lt;=Formato!$O$7),Formato!$N$7,IF(AND(G238&lt;=Formato!$P$8,H238&lt;=Formato!$P$8,I238&lt;=Formato!$P$8,J238&lt;=Formato!$Q$8,K238&lt;=Formato!$O$8),Formato!$N$8,IF(AND(G238&lt;=Formato!$P$9,H238&lt;=Formato!$P$9,I238&lt;=Formato!$P$9,J238&lt;=Formato!$Q$9,K238&lt;=Formato!$O$9),Formato!$N$9,IF(AND(G238&lt;=Formato!$P$10,H238&lt;=Formato!$P$10,I238&lt;=Formato!$P$10,J238&lt;=Formato!$Q$10,K238&lt;=Formato!$O$10),Formato!$N$10,Formato!$N$11)))))))))</f>
        <v>XXXS</v>
      </c>
      <c r="M238" s="57">
        <f>VLOOKUP(L238,'Tamaños FBR'!$B$3:$F$12,5,0)*F238</f>
        <v>0</v>
      </c>
    </row>
    <row r="239" spans="2:13" ht="14.25" customHeight="1" x14ac:dyDescent="0.25">
      <c r="B239" s="53"/>
      <c r="C239" s="53"/>
      <c r="D239" s="53"/>
      <c r="E239" s="53"/>
      <c r="F239" s="53"/>
      <c r="G239" s="53"/>
      <c r="H239" s="53"/>
      <c r="I239" s="53"/>
      <c r="J239" s="48">
        <f t="shared" si="5"/>
        <v>0</v>
      </c>
      <c r="K239" s="69"/>
      <c r="L239" s="70" t="str">
        <f>IF(AND(G239&lt;=Formato!$P$2,H239&lt;=Formato!$P$2,I239&lt;=Formato!$P$2,J239&lt;=Formato!$Q$2,K239&lt;=Formato!$O$2),Formato!$N$2,IF(AND(G239&lt;=Formato!$P$3,H239&lt;=Formato!$P$3,I239&lt;=Formato!$P$3,J239&lt;=Formato!$Q$3,K239&lt;=Formato!$O$3),Formato!$N$3,IF(AND(G239&lt;=Formato!$P$4,H239&lt;=Formato!$P$4,I239&lt;=Formato!$P$4,J239&lt;=Formato!$Q$4,K239&lt;=Formato!$O$4),Formato!$N$4,IF(AND(G239&lt;=Formato!$P$5,H239&lt;=Formato!$P$5,I239&lt;=Formato!$P$5,J239&lt;=Formato!$Q$5,K239&lt;=Formato!$O$5),Formato!$N$5,IF(AND(G239&lt;=Formato!$P$6,H239&lt;=Formato!$P$6,I239&lt;=Formato!$P$6,J239&lt;=Formato!$Q$6,K239&lt;=Formato!$O$6),Formato!$N$6,IF(AND(G239&lt;=Formato!$P$7,H239&lt;=Formato!$P$7,I239&lt;=Formato!$P$7,J239&lt;=Formato!$Q$7,K239&lt;=Formato!$O$7),Formato!$N$7,IF(AND(G239&lt;=Formato!$P$8,H239&lt;=Formato!$P$8,I239&lt;=Formato!$P$8,J239&lt;=Formato!$Q$8,K239&lt;=Formato!$O$8),Formato!$N$8,IF(AND(G239&lt;=Formato!$P$9,H239&lt;=Formato!$P$9,I239&lt;=Formato!$P$9,J239&lt;=Formato!$Q$9,K239&lt;=Formato!$O$9),Formato!$N$9,IF(AND(G239&lt;=Formato!$P$10,H239&lt;=Formato!$P$10,I239&lt;=Formato!$P$10,J239&lt;=Formato!$Q$10,K239&lt;=Formato!$O$10),Formato!$N$10,Formato!$N$11)))))))))</f>
        <v>XXXS</v>
      </c>
      <c r="M239" s="57">
        <f>VLOOKUP(L239,'Tamaños FBR'!$B$3:$F$12,5,0)*F239</f>
        <v>0</v>
      </c>
    </row>
    <row r="240" spans="2:13" ht="14.25" customHeight="1" x14ac:dyDescent="0.25">
      <c r="B240" s="53"/>
      <c r="C240" s="53"/>
      <c r="D240" s="53"/>
      <c r="E240" s="53"/>
      <c r="F240" s="53"/>
      <c r="G240" s="53"/>
      <c r="H240" s="53"/>
      <c r="I240" s="53"/>
      <c r="J240" s="48">
        <f t="shared" si="5"/>
        <v>0</v>
      </c>
      <c r="K240" s="69"/>
      <c r="L240" s="70" t="str">
        <f>IF(AND(G240&lt;=Formato!$P$2,H240&lt;=Formato!$P$2,I240&lt;=Formato!$P$2,J240&lt;=Formato!$Q$2,K240&lt;=Formato!$O$2),Formato!$N$2,IF(AND(G240&lt;=Formato!$P$3,H240&lt;=Formato!$P$3,I240&lt;=Formato!$P$3,J240&lt;=Formato!$Q$3,K240&lt;=Formato!$O$3),Formato!$N$3,IF(AND(G240&lt;=Formato!$P$4,H240&lt;=Formato!$P$4,I240&lt;=Formato!$P$4,J240&lt;=Formato!$Q$4,K240&lt;=Formato!$O$4),Formato!$N$4,IF(AND(G240&lt;=Formato!$P$5,H240&lt;=Formato!$P$5,I240&lt;=Formato!$P$5,J240&lt;=Formato!$Q$5,K240&lt;=Formato!$O$5),Formato!$N$5,IF(AND(G240&lt;=Formato!$P$6,H240&lt;=Formato!$P$6,I240&lt;=Formato!$P$6,J240&lt;=Formato!$Q$6,K240&lt;=Formato!$O$6),Formato!$N$6,IF(AND(G240&lt;=Formato!$P$7,H240&lt;=Formato!$P$7,I240&lt;=Formato!$P$7,J240&lt;=Formato!$Q$7,K240&lt;=Formato!$O$7),Formato!$N$7,IF(AND(G240&lt;=Formato!$P$8,H240&lt;=Formato!$P$8,I240&lt;=Formato!$P$8,J240&lt;=Formato!$Q$8,K240&lt;=Formato!$O$8),Formato!$N$8,IF(AND(G240&lt;=Formato!$P$9,H240&lt;=Formato!$P$9,I240&lt;=Formato!$P$9,J240&lt;=Formato!$Q$9,K240&lt;=Formato!$O$9),Formato!$N$9,IF(AND(G240&lt;=Formato!$P$10,H240&lt;=Formato!$P$10,I240&lt;=Formato!$P$10,J240&lt;=Formato!$Q$10,K240&lt;=Formato!$O$10),Formato!$N$10,Formato!$N$11)))))))))</f>
        <v>XXXS</v>
      </c>
      <c r="M240" s="57">
        <f>VLOOKUP(L240,'Tamaños FBR'!$B$3:$F$12,5,0)*F240</f>
        <v>0</v>
      </c>
    </row>
    <row r="241" spans="2:13" ht="14.25" customHeight="1" x14ac:dyDescent="0.25">
      <c r="B241" s="53"/>
      <c r="C241" s="53"/>
      <c r="D241" s="53"/>
      <c r="E241" s="53"/>
      <c r="F241" s="53"/>
      <c r="G241" s="53"/>
      <c r="H241" s="53"/>
      <c r="I241" s="53"/>
      <c r="J241" s="48">
        <f t="shared" si="5"/>
        <v>0</v>
      </c>
      <c r="K241" s="69"/>
      <c r="L241" s="70" t="str">
        <f>IF(AND(G241&lt;=Formato!$P$2,H241&lt;=Formato!$P$2,I241&lt;=Formato!$P$2,J241&lt;=Formato!$Q$2,K241&lt;=Formato!$O$2),Formato!$N$2,IF(AND(G241&lt;=Formato!$P$3,H241&lt;=Formato!$P$3,I241&lt;=Formato!$P$3,J241&lt;=Formato!$Q$3,K241&lt;=Formato!$O$3),Formato!$N$3,IF(AND(G241&lt;=Formato!$P$4,H241&lt;=Formato!$P$4,I241&lt;=Formato!$P$4,J241&lt;=Formato!$Q$4,K241&lt;=Formato!$O$4),Formato!$N$4,IF(AND(G241&lt;=Formato!$P$5,H241&lt;=Formato!$P$5,I241&lt;=Formato!$P$5,J241&lt;=Formato!$Q$5,K241&lt;=Formato!$O$5),Formato!$N$5,IF(AND(G241&lt;=Formato!$P$6,H241&lt;=Formato!$P$6,I241&lt;=Formato!$P$6,J241&lt;=Formato!$Q$6,K241&lt;=Formato!$O$6),Formato!$N$6,IF(AND(G241&lt;=Formato!$P$7,H241&lt;=Formato!$P$7,I241&lt;=Formato!$P$7,J241&lt;=Formato!$Q$7,K241&lt;=Formato!$O$7),Formato!$N$7,IF(AND(G241&lt;=Formato!$P$8,H241&lt;=Formato!$P$8,I241&lt;=Formato!$P$8,J241&lt;=Formato!$Q$8,K241&lt;=Formato!$O$8),Formato!$N$8,IF(AND(G241&lt;=Formato!$P$9,H241&lt;=Formato!$P$9,I241&lt;=Formato!$P$9,J241&lt;=Formato!$Q$9,K241&lt;=Formato!$O$9),Formato!$N$9,IF(AND(G241&lt;=Formato!$P$10,H241&lt;=Formato!$P$10,I241&lt;=Formato!$P$10,J241&lt;=Formato!$Q$10,K241&lt;=Formato!$O$10),Formato!$N$10,Formato!$N$11)))))))))</f>
        <v>XXXS</v>
      </c>
      <c r="M241" s="57">
        <f>VLOOKUP(L241,'Tamaños FBR'!$B$3:$F$12,5,0)*F241</f>
        <v>0</v>
      </c>
    </row>
    <row r="242" spans="2:13" ht="14.25" customHeight="1" x14ac:dyDescent="0.25">
      <c r="B242" s="53"/>
      <c r="C242" s="53"/>
      <c r="D242" s="53"/>
      <c r="E242" s="53"/>
      <c r="F242" s="53"/>
      <c r="G242" s="53"/>
      <c r="H242" s="53"/>
      <c r="I242" s="53"/>
      <c r="J242" s="48">
        <f t="shared" si="5"/>
        <v>0</v>
      </c>
      <c r="K242" s="69"/>
      <c r="L242" s="70" t="str">
        <f>IF(AND(G242&lt;=Formato!$P$2,H242&lt;=Formato!$P$2,I242&lt;=Formato!$P$2,J242&lt;=Formato!$Q$2,K242&lt;=Formato!$O$2),Formato!$N$2,IF(AND(G242&lt;=Formato!$P$3,H242&lt;=Formato!$P$3,I242&lt;=Formato!$P$3,J242&lt;=Formato!$Q$3,K242&lt;=Formato!$O$3),Formato!$N$3,IF(AND(G242&lt;=Formato!$P$4,H242&lt;=Formato!$P$4,I242&lt;=Formato!$P$4,J242&lt;=Formato!$Q$4,K242&lt;=Formato!$O$4),Formato!$N$4,IF(AND(G242&lt;=Formato!$P$5,H242&lt;=Formato!$P$5,I242&lt;=Formato!$P$5,J242&lt;=Formato!$Q$5,K242&lt;=Formato!$O$5),Formato!$N$5,IF(AND(G242&lt;=Formato!$P$6,H242&lt;=Formato!$P$6,I242&lt;=Formato!$P$6,J242&lt;=Formato!$Q$6,K242&lt;=Formato!$O$6),Formato!$N$6,IF(AND(G242&lt;=Formato!$P$7,H242&lt;=Formato!$P$7,I242&lt;=Formato!$P$7,J242&lt;=Formato!$Q$7,K242&lt;=Formato!$O$7),Formato!$N$7,IF(AND(G242&lt;=Formato!$P$8,H242&lt;=Formato!$P$8,I242&lt;=Formato!$P$8,J242&lt;=Formato!$Q$8,K242&lt;=Formato!$O$8),Formato!$N$8,IF(AND(G242&lt;=Formato!$P$9,H242&lt;=Formato!$P$9,I242&lt;=Formato!$P$9,J242&lt;=Formato!$Q$9,K242&lt;=Formato!$O$9),Formato!$N$9,IF(AND(G242&lt;=Formato!$P$10,H242&lt;=Formato!$P$10,I242&lt;=Formato!$P$10,J242&lt;=Formato!$Q$10,K242&lt;=Formato!$O$10),Formato!$N$10,Formato!$N$11)))))))))</f>
        <v>XXXS</v>
      </c>
      <c r="M242" s="57">
        <f>VLOOKUP(L242,'Tamaños FBR'!$B$3:$F$12,5,0)*F242</f>
        <v>0</v>
      </c>
    </row>
    <row r="243" spans="2:13" ht="14.25" customHeight="1" x14ac:dyDescent="0.25">
      <c r="B243" s="53"/>
      <c r="C243" s="53"/>
      <c r="D243" s="53"/>
      <c r="E243" s="53"/>
      <c r="F243" s="53"/>
      <c r="G243" s="53"/>
      <c r="H243" s="53"/>
      <c r="I243" s="53"/>
      <c r="J243" s="48">
        <f t="shared" si="5"/>
        <v>0</v>
      </c>
      <c r="K243" s="69"/>
      <c r="L243" s="70" t="str">
        <f>IF(AND(G243&lt;=Formato!$P$2,H243&lt;=Formato!$P$2,I243&lt;=Formato!$P$2,J243&lt;=Formato!$Q$2,K243&lt;=Formato!$O$2),Formato!$N$2,IF(AND(G243&lt;=Formato!$P$3,H243&lt;=Formato!$P$3,I243&lt;=Formato!$P$3,J243&lt;=Formato!$Q$3,K243&lt;=Formato!$O$3),Formato!$N$3,IF(AND(G243&lt;=Formato!$P$4,H243&lt;=Formato!$P$4,I243&lt;=Formato!$P$4,J243&lt;=Formato!$Q$4,K243&lt;=Formato!$O$4),Formato!$N$4,IF(AND(G243&lt;=Formato!$P$5,H243&lt;=Formato!$P$5,I243&lt;=Formato!$P$5,J243&lt;=Formato!$Q$5,K243&lt;=Formato!$O$5),Formato!$N$5,IF(AND(G243&lt;=Formato!$P$6,H243&lt;=Formato!$P$6,I243&lt;=Formato!$P$6,J243&lt;=Formato!$Q$6,K243&lt;=Formato!$O$6),Formato!$N$6,IF(AND(G243&lt;=Formato!$P$7,H243&lt;=Formato!$P$7,I243&lt;=Formato!$P$7,J243&lt;=Formato!$Q$7,K243&lt;=Formato!$O$7),Formato!$N$7,IF(AND(G243&lt;=Formato!$P$8,H243&lt;=Formato!$P$8,I243&lt;=Formato!$P$8,J243&lt;=Formato!$Q$8,K243&lt;=Formato!$O$8),Formato!$N$8,IF(AND(G243&lt;=Formato!$P$9,H243&lt;=Formato!$P$9,I243&lt;=Formato!$P$9,J243&lt;=Formato!$Q$9,K243&lt;=Formato!$O$9),Formato!$N$9,IF(AND(G243&lt;=Formato!$P$10,H243&lt;=Formato!$P$10,I243&lt;=Formato!$P$10,J243&lt;=Formato!$Q$10,K243&lt;=Formato!$O$10),Formato!$N$10,Formato!$N$11)))))))))</f>
        <v>XXXS</v>
      </c>
      <c r="M243" s="57">
        <f>VLOOKUP(L243,'Tamaños FBR'!$B$3:$F$12,5,0)*F243</f>
        <v>0</v>
      </c>
    </row>
    <row r="244" spans="2:13" ht="14.25" customHeight="1" x14ac:dyDescent="0.25">
      <c r="B244" s="53"/>
      <c r="C244" s="53"/>
      <c r="D244" s="53"/>
      <c r="E244" s="53"/>
      <c r="F244" s="53"/>
      <c r="G244" s="53"/>
      <c r="H244" s="53"/>
      <c r="I244" s="53"/>
      <c r="J244" s="48">
        <f t="shared" si="5"/>
        <v>0</v>
      </c>
      <c r="K244" s="69"/>
      <c r="L244" s="70" t="str">
        <f>IF(AND(G244&lt;=Formato!$P$2,H244&lt;=Formato!$P$2,I244&lt;=Formato!$P$2,J244&lt;=Formato!$Q$2,K244&lt;=Formato!$O$2),Formato!$N$2,IF(AND(G244&lt;=Formato!$P$3,H244&lt;=Formato!$P$3,I244&lt;=Formato!$P$3,J244&lt;=Formato!$Q$3,K244&lt;=Formato!$O$3),Formato!$N$3,IF(AND(G244&lt;=Formato!$P$4,H244&lt;=Formato!$P$4,I244&lt;=Formato!$P$4,J244&lt;=Formato!$Q$4,K244&lt;=Formato!$O$4),Formato!$N$4,IF(AND(G244&lt;=Formato!$P$5,H244&lt;=Formato!$P$5,I244&lt;=Formato!$P$5,J244&lt;=Formato!$Q$5,K244&lt;=Formato!$O$5),Formato!$N$5,IF(AND(G244&lt;=Formato!$P$6,H244&lt;=Formato!$P$6,I244&lt;=Formato!$P$6,J244&lt;=Formato!$Q$6,K244&lt;=Formato!$O$6),Formato!$N$6,IF(AND(G244&lt;=Formato!$P$7,H244&lt;=Formato!$P$7,I244&lt;=Formato!$P$7,J244&lt;=Formato!$Q$7,K244&lt;=Formato!$O$7),Formato!$N$7,IF(AND(G244&lt;=Formato!$P$8,H244&lt;=Formato!$P$8,I244&lt;=Formato!$P$8,J244&lt;=Formato!$Q$8,K244&lt;=Formato!$O$8),Formato!$N$8,IF(AND(G244&lt;=Formato!$P$9,H244&lt;=Formato!$P$9,I244&lt;=Formato!$P$9,J244&lt;=Formato!$Q$9,K244&lt;=Formato!$O$9),Formato!$N$9,IF(AND(G244&lt;=Formato!$P$10,H244&lt;=Formato!$P$10,I244&lt;=Formato!$P$10,J244&lt;=Formato!$Q$10,K244&lt;=Formato!$O$10),Formato!$N$10,Formato!$N$11)))))))))</f>
        <v>XXXS</v>
      </c>
      <c r="M244" s="57">
        <f>VLOOKUP(L244,'Tamaños FBR'!$B$3:$F$12,5,0)*F244</f>
        <v>0</v>
      </c>
    </row>
    <row r="245" spans="2:13" ht="14.25" customHeight="1" x14ac:dyDescent="0.25">
      <c r="B245" s="53"/>
      <c r="C245" s="53"/>
      <c r="D245" s="53"/>
      <c r="E245" s="53"/>
      <c r="F245" s="53"/>
      <c r="G245" s="53"/>
      <c r="H245" s="53"/>
      <c r="I245" s="53"/>
      <c r="J245" s="48">
        <f t="shared" si="5"/>
        <v>0</v>
      </c>
      <c r="K245" s="69"/>
      <c r="L245" s="70" t="str">
        <f>IF(AND(G245&lt;=Formato!$P$2,H245&lt;=Formato!$P$2,I245&lt;=Formato!$P$2,J245&lt;=Formato!$Q$2,K245&lt;=Formato!$O$2),Formato!$N$2,IF(AND(G245&lt;=Formato!$P$3,H245&lt;=Formato!$P$3,I245&lt;=Formato!$P$3,J245&lt;=Formato!$Q$3,K245&lt;=Formato!$O$3),Formato!$N$3,IF(AND(G245&lt;=Formato!$P$4,H245&lt;=Formato!$P$4,I245&lt;=Formato!$P$4,J245&lt;=Formato!$Q$4,K245&lt;=Formato!$O$4),Formato!$N$4,IF(AND(G245&lt;=Formato!$P$5,H245&lt;=Formato!$P$5,I245&lt;=Formato!$P$5,J245&lt;=Formato!$Q$5,K245&lt;=Formato!$O$5),Formato!$N$5,IF(AND(G245&lt;=Formato!$P$6,H245&lt;=Formato!$P$6,I245&lt;=Formato!$P$6,J245&lt;=Formato!$Q$6,K245&lt;=Formato!$O$6),Formato!$N$6,IF(AND(G245&lt;=Formato!$P$7,H245&lt;=Formato!$P$7,I245&lt;=Formato!$P$7,J245&lt;=Formato!$Q$7,K245&lt;=Formato!$O$7),Formato!$N$7,IF(AND(G245&lt;=Formato!$P$8,H245&lt;=Formato!$P$8,I245&lt;=Formato!$P$8,J245&lt;=Formato!$Q$8,K245&lt;=Formato!$O$8),Formato!$N$8,IF(AND(G245&lt;=Formato!$P$9,H245&lt;=Formato!$P$9,I245&lt;=Formato!$P$9,J245&lt;=Formato!$Q$9,K245&lt;=Formato!$O$9),Formato!$N$9,IF(AND(G245&lt;=Formato!$P$10,H245&lt;=Formato!$P$10,I245&lt;=Formato!$P$10,J245&lt;=Formato!$Q$10,K245&lt;=Formato!$O$10),Formato!$N$10,Formato!$N$11)))))))))</f>
        <v>XXXS</v>
      </c>
      <c r="M245" s="57">
        <f>VLOOKUP(L245,'Tamaños FBR'!$B$3:$F$12,5,0)*F245</f>
        <v>0</v>
      </c>
    </row>
    <row r="246" spans="2:13" ht="14.25" customHeight="1" x14ac:dyDescent="0.25">
      <c r="B246" s="53"/>
      <c r="C246" s="53"/>
      <c r="D246" s="53"/>
      <c r="E246" s="53"/>
      <c r="F246" s="53"/>
      <c r="G246" s="53"/>
      <c r="H246" s="53"/>
      <c r="I246" s="53"/>
      <c r="J246" s="48">
        <f t="shared" si="5"/>
        <v>0</v>
      </c>
      <c r="K246" s="69"/>
      <c r="L246" s="70" t="str">
        <f>IF(AND(G246&lt;=Formato!$P$2,H246&lt;=Formato!$P$2,I246&lt;=Formato!$P$2,J246&lt;=Formato!$Q$2,K246&lt;=Formato!$O$2),Formato!$N$2,IF(AND(G246&lt;=Formato!$P$3,H246&lt;=Formato!$P$3,I246&lt;=Formato!$P$3,J246&lt;=Formato!$Q$3,K246&lt;=Formato!$O$3),Formato!$N$3,IF(AND(G246&lt;=Formato!$P$4,H246&lt;=Formato!$P$4,I246&lt;=Formato!$P$4,J246&lt;=Formato!$Q$4,K246&lt;=Formato!$O$4),Formato!$N$4,IF(AND(G246&lt;=Formato!$P$5,H246&lt;=Formato!$P$5,I246&lt;=Formato!$P$5,J246&lt;=Formato!$Q$5,K246&lt;=Formato!$O$5),Formato!$N$5,IF(AND(G246&lt;=Formato!$P$6,H246&lt;=Formato!$P$6,I246&lt;=Formato!$P$6,J246&lt;=Formato!$Q$6,K246&lt;=Formato!$O$6),Formato!$N$6,IF(AND(G246&lt;=Formato!$P$7,H246&lt;=Formato!$P$7,I246&lt;=Formato!$P$7,J246&lt;=Formato!$Q$7,K246&lt;=Formato!$O$7),Formato!$N$7,IF(AND(G246&lt;=Formato!$P$8,H246&lt;=Formato!$P$8,I246&lt;=Formato!$P$8,J246&lt;=Formato!$Q$8,K246&lt;=Formato!$O$8),Formato!$N$8,IF(AND(G246&lt;=Formato!$P$9,H246&lt;=Formato!$P$9,I246&lt;=Formato!$P$9,J246&lt;=Formato!$Q$9,K246&lt;=Formato!$O$9),Formato!$N$9,IF(AND(G246&lt;=Formato!$P$10,H246&lt;=Formato!$P$10,I246&lt;=Formato!$P$10,J246&lt;=Formato!$Q$10,K246&lt;=Formato!$O$10),Formato!$N$10,Formato!$N$11)))))))))</f>
        <v>XXXS</v>
      </c>
      <c r="M246" s="57">
        <f>VLOOKUP(L246,'Tamaños FBR'!$B$3:$F$12,5,0)*F246</f>
        <v>0</v>
      </c>
    </row>
    <row r="247" spans="2:13" ht="14.25" customHeight="1" x14ac:dyDescent="0.25">
      <c r="B247" s="53"/>
      <c r="C247" s="53"/>
      <c r="D247" s="53"/>
      <c r="E247" s="53"/>
      <c r="F247" s="53"/>
      <c r="G247" s="53"/>
      <c r="H247" s="53"/>
      <c r="I247" s="53"/>
      <c r="J247" s="48">
        <f t="shared" si="5"/>
        <v>0</v>
      </c>
      <c r="K247" s="69"/>
      <c r="L247" s="70" t="str">
        <f>IF(AND(G247&lt;=Formato!$P$2,H247&lt;=Formato!$P$2,I247&lt;=Formato!$P$2,J247&lt;=Formato!$Q$2,K247&lt;=Formato!$O$2),Formato!$N$2,IF(AND(G247&lt;=Formato!$P$3,H247&lt;=Formato!$P$3,I247&lt;=Formato!$P$3,J247&lt;=Formato!$Q$3,K247&lt;=Formato!$O$3),Formato!$N$3,IF(AND(G247&lt;=Formato!$P$4,H247&lt;=Formato!$P$4,I247&lt;=Formato!$P$4,J247&lt;=Formato!$Q$4,K247&lt;=Formato!$O$4),Formato!$N$4,IF(AND(G247&lt;=Formato!$P$5,H247&lt;=Formato!$P$5,I247&lt;=Formato!$P$5,J247&lt;=Formato!$Q$5,K247&lt;=Formato!$O$5),Formato!$N$5,IF(AND(G247&lt;=Formato!$P$6,H247&lt;=Formato!$P$6,I247&lt;=Formato!$P$6,J247&lt;=Formato!$Q$6,K247&lt;=Formato!$O$6),Formato!$N$6,IF(AND(G247&lt;=Formato!$P$7,H247&lt;=Formato!$P$7,I247&lt;=Formato!$P$7,J247&lt;=Formato!$Q$7,K247&lt;=Formato!$O$7),Formato!$N$7,IF(AND(G247&lt;=Formato!$P$8,H247&lt;=Formato!$P$8,I247&lt;=Formato!$P$8,J247&lt;=Formato!$Q$8,K247&lt;=Formato!$O$8),Formato!$N$8,IF(AND(G247&lt;=Formato!$P$9,H247&lt;=Formato!$P$9,I247&lt;=Formato!$P$9,J247&lt;=Formato!$Q$9,K247&lt;=Formato!$O$9),Formato!$N$9,IF(AND(G247&lt;=Formato!$P$10,H247&lt;=Formato!$P$10,I247&lt;=Formato!$P$10,J247&lt;=Formato!$Q$10,K247&lt;=Formato!$O$10),Formato!$N$10,Formato!$N$11)))))))))</f>
        <v>XXXS</v>
      </c>
      <c r="M247" s="57">
        <f>VLOOKUP(L247,'Tamaños FBR'!$B$3:$F$12,5,0)*F247</f>
        <v>0</v>
      </c>
    </row>
    <row r="248" spans="2:13" ht="14.25" customHeight="1" x14ac:dyDescent="0.25">
      <c r="B248" s="53"/>
      <c r="C248" s="53"/>
      <c r="D248" s="53"/>
      <c r="E248" s="53"/>
      <c r="F248" s="53"/>
      <c r="G248" s="53"/>
      <c r="H248" s="53"/>
      <c r="I248" s="53"/>
      <c r="J248" s="48">
        <f t="shared" si="5"/>
        <v>0</v>
      </c>
      <c r="K248" s="69"/>
      <c r="L248" s="70" t="str">
        <f>IF(AND(G248&lt;=Formato!$P$2,H248&lt;=Formato!$P$2,I248&lt;=Formato!$P$2,J248&lt;=Formato!$Q$2,K248&lt;=Formato!$O$2),Formato!$N$2,IF(AND(G248&lt;=Formato!$P$3,H248&lt;=Formato!$P$3,I248&lt;=Formato!$P$3,J248&lt;=Formato!$Q$3,K248&lt;=Formato!$O$3),Formato!$N$3,IF(AND(G248&lt;=Formato!$P$4,H248&lt;=Formato!$P$4,I248&lt;=Formato!$P$4,J248&lt;=Formato!$Q$4,K248&lt;=Formato!$O$4),Formato!$N$4,IF(AND(G248&lt;=Formato!$P$5,H248&lt;=Formato!$P$5,I248&lt;=Formato!$P$5,J248&lt;=Formato!$Q$5,K248&lt;=Formato!$O$5),Formato!$N$5,IF(AND(G248&lt;=Formato!$P$6,H248&lt;=Formato!$P$6,I248&lt;=Formato!$P$6,J248&lt;=Formato!$Q$6,K248&lt;=Formato!$O$6),Formato!$N$6,IF(AND(G248&lt;=Formato!$P$7,H248&lt;=Formato!$P$7,I248&lt;=Formato!$P$7,J248&lt;=Formato!$Q$7,K248&lt;=Formato!$O$7),Formato!$N$7,IF(AND(G248&lt;=Formato!$P$8,H248&lt;=Formato!$P$8,I248&lt;=Formato!$P$8,J248&lt;=Formato!$Q$8,K248&lt;=Formato!$O$8),Formato!$N$8,IF(AND(G248&lt;=Formato!$P$9,H248&lt;=Formato!$P$9,I248&lt;=Formato!$P$9,J248&lt;=Formato!$Q$9,K248&lt;=Formato!$O$9),Formato!$N$9,IF(AND(G248&lt;=Formato!$P$10,H248&lt;=Formato!$P$10,I248&lt;=Formato!$P$10,J248&lt;=Formato!$Q$10,K248&lt;=Formato!$O$10),Formato!$N$10,Formato!$N$11)))))))))</f>
        <v>XXXS</v>
      </c>
      <c r="M248" s="57">
        <f>VLOOKUP(L248,'Tamaños FBR'!$B$3:$F$12,5,0)*F248</f>
        <v>0</v>
      </c>
    </row>
    <row r="249" spans="2:13" ht="14.25" customHeight="1" x14ac:dyDescent="0.25">
      <c r="B249" s="53"/>
      <c r="C249" s="53"/>
      <c r="D249" s="53"/>
      <c r="E249" s="53"/>
      <c r="F249" s="53"/>
      <c r="G249" s="53"/>
      <c r="H249" s="53"/>
      <c r="I249" s="53"/>
      <c r="J249" s="48">
        <f t="shared" si="5"/>
        <v>0</v>
      </c>
      <c r="K249" s="69"/>
      <c r="L249" s="70" t="str">
        <f>IF(AND(G249&lt;=Formato!$P$2,H249&lt;=Formato!$P$2,I249&lt;=Formato!$P$2,J249&lt;=Formato!$Q$2,K249&lt;=Formato!$O$2),Formato!$N$2,IF(AND(G249&lt;=Formato!$P$3,H249&lt;=Formato!$P$3,I249&lt;=Formato!$P$3,J249&lt;=Formato!$Q$3,K249&lt;=Formato!$O$3),Formato!$N$3,IF(AND(G249&lt;=Formato!$P$4,H249&lt;=Formato!$P$4,I249&lt;=Formato!$P$4,J249&lt;=Formato!$Q$4,K249&lt;=Formato!$O$4),Formato!$N$4,IF(AND(G249&lt;=Formato!$P$5,H249&lt;=Formato!$P$5,I249&lt;=Formato!$P$5,J249&lt;=Formato!$Q$5,K249&lt;=Formato!$O$5),Formato!$N$5,IF(AND(G249&lt;=Formato!$P$6,H249&lt;=Formato!$P$6,I249&lt;=Formato!$P$6,J249&lt;=Formato!$Q$6,K249&lt;=Formato!$O$6),Formato!$N$6,IF(AND(G249&lt;=Formato!$P$7,H249&lt;=Formato!$P$7,I249&lt;=Formato!$P$7,J249&lt;=Formato!$Q$7,K249&lt;=Formato!$O$7),Formato!$N$7,IF(AND(G249&lt;=Formato!$P$8,H249&lt;=Formato!$P$8,I249&lt;=Formato!$P$8,J249&lt;=Formato!$Q$8,K249&lt;=Formato!$O$8),Formato!$N$8,IF(AND(G249&lt;=Formato!$P$9,H249&lt;=Formato!$P$9,I249&lt;=Formato!$P$9,J249&lt;=Formato!$Q$9,K249&lt;=Formato!$O$9),Formato!$N$9,IF(AND(G249&lt;=Formato!$P$10,H249&lt;=Formato!$P$10,I249&lt;=Formato!$P$10,J249&lt;=Formato!$Q$10,K249&lt;=Formato!$O$10),Formato!$N$10,Formato!$N$11)))))))))</f>
        <v>XXXS</v>
      </c>
      <c r="M249" s="57">
        <f>VLOOKUP(L249,'Tamaños FBR'!$B$3:$F$12,5,0)*F249</f>
        <v>0</v>
      </c>
    </row>
    <row r="250" spans="2:13" ht="14.25" customHeight="1" x14ac:dyDescent="0.25">
      <c r="B250" s="53"/>
      <c r="C250" s="53"/>
      <c r="D250" s="53"/>
      <c r="E250" s="53"/>
      <c r="F250" s="53"/>
      <c r="G250" s="53"/>
      <c r="H250" s="53"/>
      <c r="I250" s="53"/>
      <c r="J250" s="48">
        <f t="shared" si="5"/>
        <v>0</v>
      </c>
      <c r="K250" s="69"/>
      <c r="L250" s="70" t="str">
        <f>IF(AND(G250&lt;=Formato!$P$2,H250&lt;=Formato!$P$2,I250&lt;=Formato!$P$2,J250&lt;=Formato!$Q$2,K250&lt;=Formato!$O$2),Formato!$N$2,IF(AND(G250&lt;=Formato!$P$3,H250&lt;=Formato!$P$3,I250&lt;=Formato!$P$3,J250&lt;=Formato!$Q$3,K250&lt;=Formato!$O$3),Formato!$N$3,IF(AND(G250&lt;=Formato!$P$4,H250&lt;=Formato!$P$4,I250&lt;=Formato!$P$4,J250&lt;=Formato!$Q$4,K250&lt;=Formato!$O$4),Formato!$N$4,IF(AND(G250&lt;=Formato!$P$5,H250&lt;=Formato!$P$5,I250&lt;=Formato!$P$5,J250&lt;=Formato!$Q$5,K250&lt;=Formato!$O$5),Formato!$N$5,IF(AND(G250&lt;=Formato!$P$6,H250&lt;=Formato!$P$6,I250&lt;=Formato!$P$6,J250&lt;=Formato!$Q$6,K250&lt;=Formato!$O$6),Formato!$N$6,IF(AND(G250&lt;=Formato!$P$7,H250&lt;=Formato!$P$7,I250&lt;=Formato!$P$7,J250&lt;=Formato!$Q$7,K250&lt;=Formato!$O$7),Formato!$N$7,IF(AND(G250&lt;=Formato!$P$8,H250&lt;=Formato!$P$8,I250&lt;=Formato!$P$8,J250&lt;=Formato!$Q$8,K250&lt;=Formato!$O$8),Formato!$N$8,IF(AND(G250&lt;=Formato!$P$9,H250&lt;=Formato!$P$9,I250&lt;=Formato!$P$9,J250&lt;=Formato!$Q$9,K250&lt;=Formato!$O$9),Formato!$N$9,IF(AND(G250&lt;=Formato!$P$10,H250&lt;=Formato!$P$10,I250&lt;=Formato!$P$10,J250&lt;=Formato!$Q$10,K250&lt;=Formato!$O$10),Formato!$N$10,Formato!$N$11)))))))))</f>
        <v>XXXS</v>
      </c>
      <c r="M250" s="57">
        <f>VLOOKUP(L250,'Tamaños FBR'!$B$3:$F$12,5,0)*F250</f>
        <v>0</v>
      </c>
    </row>
    <row r="251" spans="2:13" ht="14.25" customHeight="1" x14ac:dyDescent="0.25">
      <c r="B251" s="53"/>
      <c r="C251" s="53"/>
      <c r="D251" s="53"/>
      <c r="E251" s="53"/>
      <c r="F251" s="53"/>
      <c r="G251" s="53"/>
      <c r="H251" s="53"/>
      <c r="I251" s="53"/>
      <c r="J251" s="48">
        <f t="shared" si="5"/>
        <v>0</v>
      </c>
      <c r="K251" s="69"/>
      <c r="L251" s="70" t="str">
        <f>IF(AND(G251&lt;=Formato!$P$2,H251&lt;=Formato!$P$2,I251&lt;=Formato!$P$2,J251&lt;=Formato!$Q$2,K251&lt;=Formato!$O$2),Formato!$N$2,IF(AND(G251&lt;=Formato!$P$3,H251&lt;=Formato!$P$3,I251&lt;=Formato!$P$3,J251&lt;=Formato!$Q$3,K251&lt;=Formato!$O$3),Formato!$N$3,IF(AND(G251&lt;=Formato!$P$4,H251&lt;=Formato!$P$4,I251&lt;=Formato!$P$4,J251&lt;=Formato!$Q$4,K251&lt;=Formato!$O$4),Formato!$N$4,IF(AND(G251&lt;=Formato!$P$5,H251&lt;=Formato!$P$5,I251&lt;=Formato!$P$5,J251&lt;=Formato!$Q$5,K251&lt;=Formato!$O$5),Formato!$N$5,IF(AND(G251&lt;=Formato!$P$6,H251&lt;=Formato!$P$6,I251&lt;=Formato!$P$6,J251&lt;=Formato!$Q$6,K251&lt;=Formato!$O$6),Formato!$N$6,IF(AND(G251&lt;=Formato!$P$7,H251&lt;=Formato!$P$7,I251&lt;=Formato!$P$7,J251&lt;=Formato!$Q$7,K251&lt;=Formato!$O$7),Formato!$N$7,IF(AND(G251&lt;=Formato!$P$8,H251&lt;=Formato!$P$8,I251&lt;=Formato!$P$8,J251&lt;=Formato!$Q$8,K251&lt;=Formato!$O$8),Formato!$N$8,IF(AND(G251&lt;=Formato!$P$9,H251&lt;=Formato!$P$9,I251&lt;=Formato!$P$9,J251&lt;=Formato!$Q$9,K251&lt;=Formato!$O$9),Formato!$N$9,IF(AND(G251&lt;=Formato!$P$10,H251&lt;=Formato!$P$10,I251&lt;=Formato!$P$10,J251&lt;=Formato!$Q$10,K251&lt;=Formato!$O$10),Formato!$N$10,Formato!$N$11)))))))))</f>
        <v>XXXS</v>
      </c>
      <c r="M251" s="57">
        <f>VLOOKUP(L251,'Tamaños FBR'!$B$3:$F$12,5,0)*F251</f>
        <v>0</v>
      </c>
    </row>
    <row r="252" spans="2:13" ht="14.25" customHeight="1" x14ac:dyDescent="0.25">
      <c r="B252" s="53"/>
      <c r="C252" s="53"/>
      <c r="D252" s="53"/>
      <c r="E252" s="53"/>
      <c r="F252" s="53"/>
      <c r="G252" s="53"/>
      <c r="H252" s="53"/>
      <c r="I252" s="53"/>
      <c r="J252" s="48">
        <f t="shared" si="5"/>
        <v>0</v>
      </c>
      <c r="K252" s="69"/>
      <c r="L252" s="70" t="str">
        <f>IF(AND(G252&lt;=Formato!$P$2,H252&lt;=Formato!$P$2,I252&lt;=Formato!$P$2,J252&lt;=Formato!$Q$2,K252&lt;=Formato!$O$2),Formato!$N$2,IF(AND(G252&lt;=Formato!$P$3,H252&lt;=Formato!$P$3,I252&lt;=Formato!$P$3,J252&lt;=Formato!$Q$3,K252&lt;=Formato!$O$3),Formato!$N$3,IF(AND(G252&lt;=Formato!$P$4,H252&lt;=Formato!$P$4,I252&lt;=Formato!$P$4,J252&lt;=Formato!$Q$4,K252&lt;=Formato!$O$4),Formato!$N$4,IF(AND(G252&lt;=Formato!$P$5,H252&lt;=Formato!$P$5,I252&lt;=Formato!$P$5,J252&lt;=Formato!$Q$5,K252&lt;=Formato!$O$5),Formato!$N$5,IF(AND(G252&lt;=Formato!$P$6,H252&lt;=Formato!$P$6,I252&lt;=Formato!$P$6,J252&lt;=Formato!$Q$6,K252&lt;=Formato!$O$6),Formato!$N$6,IF(AND(G252&lt;=Formato!$P$7,H252&lt;=Formato!$P$7,I252&lt;=Formato!$P$7,J252&lt;=Formato!$Q$7,K252&lt;=Formato!$O$7),Formato!$N$7,IF(AND(G252&lt;=Formato!$P$8,H252&lt;=Formato!$P$8,I252&lt;=Formato!$P$8,J252&lt;=Formato!$Q$8,K252&lt;=Formato!$O$8),Formato!$N$8,IF(AND(G252&lt;=Formato!$P$9,H252&lt;=Formato!$P$9,I252&lt;=Formato!$P$9,J252&lt;=Formato!$Q$9,K252&lt;=Formato!$O$9),Formato!$N$9,IF(AND(G252&lt;=Formato!$P$10,H252&lt;=Formato!$P$10,I252&lt;=Formato!$P$10,J252&lt;=Formato!$Q$10,K252&lt;=Formato!$O$10),Formato!$N$10,Formato!$N$11)))))))))</f>
        <v>XXXS</v>
      </c>
      <c r="M252" s="57">
        <f>VLOOKUP(L252,'Tamaños FBR'!$B$3:$F$12,5,0)*F252</f>
        <v>0</v>
      </c>
    </row>
    <row r="253" spans="2:13" ht="14.25" customHeight="1" x14ac:dyDescent="0.25">
      <c r="B253" s="53"/>
      <c r="C253" s="53"/>
      <c r="D253" s="53"/>
      <c r="E253" s="53"/>
      <c r="F253" s="53"/>
      <c r="G253" s="53"/>
      <c r="H253" s="53"/>
      <c r="I253" s="53"/>
      <c r="J253" s="48">
        <f t="shared" si="5"/>
        <v>0</v>
      </c>
      <c r="K253" s="69"/>
      <c r="L253" s="70" t="str">
        <f>IF(AND(G253&lt;=Formato!$P$2,H253&lt;=Formato!$P$2,I253&lt;=Formato!$P$2,J253&lt;=Formato!$Q$2,K253&lt;=Formato!$O$2),Formato!$N$2,IF(AND(G253&lt;=Formato!$P$3,H253&lt;=Formato!$P$3,I253&lt;=Formato!$P$3,J253&lt;=Formato!$Q$3,K253&lt;=Formato!$O$3),Formato!$N$3,IF(AND(G253&lt;=Formato!$P$4,H253&lt;=Formato!$P$4,I253&lt;=Formato!$P$4,J253&lt;=Formato!$Q$4,K253&lt;=Formato!$O$4),Formato!$N$4,IF(AND(G253&lt;=Formato!$P$5,H253&lt;=Formato!$P$5,I253&lt;=Formato!$P$5,J253&lt;=Formato!$Q$5,K253&lt;=Formato!$O$5),Formato!$N$5,IF(AND(G253&lt;=Formato!$P$6,H253&lt;=Formato!$P$6,I253&lt;=Formato!$P$6,J253&lt;=Formato!$Q$6,K253&lt;=Formato!$O$6),Formato!$N$6,IF(AND(G253&lt;=Formato!$P$7,H253&lt;=Formato!$P$7,I253&lt;=Formato!$P$7,J253&lt;=Formato!$Q$7,K253&lt;=Formato!$O$7),Formato!$N$7,IF(AND(G253&lt;=Formato!$P$8,H253&lt;=Formato!$P$8,I253&lt;=Formato!$P$8,J253&lt;=Formato!$Q$8,K253&lt;=Formato!$O$8),Formato!$N$8,IF(AND(G253&lt;=Formato!$P$9,H253&lt;=Formato!$P$9,I253&lt;=Formato!$P$9,J253&lt;=Formato!$Q$9,K253&lt;=Formato!$O$9),Formato!$N$9,IF(AND(G253&lt;=Formato!$P$10,H253&lt;=Formato!$P$10,I253&lt;=Formato!$P$10,J253&lt;=Formato!$Q$10,K253&lt;=Formato!$O$10),Formato!$N$10,Formato!$N$11)))))))))</f>
        <v>XXXS</v>
      </c>
      <c r="M253" s="57">
        <f>VLOOKUP(L253,'Tamaños FBR'!$B$3:$F$12,5,0)*F253</f>
        <v>0</v>
      </c>
    </row>
    <row r="254" spans="2:13" ht="14.25" customHeight="1" x14ac:dyDescent="0.25">
      <c r="B254" s="53"/>
      <c r="C254" s="53"/>
      <c r="D254" s="53"/>
      <c r="E254" s="53"/>
      <c r="F254" s="53"/>
      <c r="G254" s="53"/>
      <c r="H254" s="53"/>
      <c r="I254" s="53"/>
      <c r="J254" s="48">
        <f t="shared" si="5"/>
        <v>0</v>
      </c>
      <c r="K254" s="69"/>
      <c r="L254" s="70" t="str">
        <f>IF(AND(G254&lt;=Formato!$P$2,H254&lt;=Formato!$P$2,I254&lt;=Formato!$P$2,J254&lt;=Formato!$Q$2,K254&lt;=Formato!$O$2),Formato!$N$2,IF(AND(G254&lt;=Formato!$P$3,H254&lt;=Formato!$P$3,I254&lt;=Formato!$P$3,J254&lt;=Formato!$Q$3,K254&lt;=Formato!$O$3),Formato!$N$3,IF(AND(G254&lt;=Formato!$P$4,H254&lt;=Formato!$P$4,I254&lt;=Formato!$P$4,J254&lt;=Formato!$Q$4,K254&lt;=Formato!$O$4),Formato!$N$4,IF(AND(G254&lt;=Formato!$P$5,H254&lt;=Formato!$P$5,I254&lt;=Formato!$P$5,J254&lt;=Formato!$Q$5,K254&lt;=Formato!$O$5),Formato!$N$5,IF(AND(G254&lt;=Formato!$P$6,H254&lt;=Formato!$P$6,I254&lt;=Formato!$P$6,J254&lt;=Formato!$Q$6,K254&lt;=Formato!$O$6),Formato!$N$6,IF(AND(G254&lt;=Formato!$P$7,H254&lt;=Formato!$P$7,I254&lt;=Formato!$P$7,J254&lt;=Formato!$Q$7,K254&lt;=Formato!$O$7),Formato!$N$7,IF(AND(G254&lt;=Formato!$P$8,H254&lt;=Formato!$P$8,I254&lt;=Formato!$P$8,J254&lt;=Formato!$Q$8,K254&lt;=Formato!$O$8),Formato!$N$8,IF(AND(G254&lt;=Formato!$P$9,H254&lt;=Formato!$P$9,I254&lt;=Formato!$P$9,J254&lt;=Formato!$Q$9,K254&lt;=Formato!$O$9),Formato!$N$9,IF(AND(G254&lt;=Formato!$P$10,H254&lt;=Formato!$P$10,I254&lt;=Formato!$P$10,J254&lt;=Formato!$Q$10,K254&lt;=Formato!$O$10),Formato!$N$10,Formato!$N$11)))))))))</f>
        <v>XXXS</v>
      </c>
      <c r="M254" s="57">
        <f>VLOOKUP(L254,'Tamaños FBR'!$B$3:$F$12,5,0)*F254</f>
        <v>0</v>
      </c>
    </row>
    <row r="255" spans="2:13" ht="14.25" customHeight="1" x14ac:dyDescent="0.25">
      <c r="B255" s="53"/>
      <c r="C255" s="53"/>
      <c r="D255" s="53"/>
      <c r="E255" s="53"/>
      <c r="F255" s="53"/>
      <c r="G255" s="53"/>
      <c r="H255" s="53"/>
      <c r="I255" s="53"/>
      <c r="J255" s="48">
        <f t="shared" si="5"/>
        <v>0</v>
      </c>
      <c r="K255" s="69"/>
      <c r="L255" s="70" t="str">
        <f>IF(AND(G255&lt;=Formato!$P$2,H255&lt;=Formato!$P$2,I255&lt;=Formato!$P$2,J255&lt;=Formato!$Q$2,K255&lt;=Formato!$O$2),Formato!$N$2,IF(AND(G255&lt;=Formato!$P$3,H255&lt;=Formato!$P$3,I255&lt;=Formato!$P$3,J255&lt;=Formato!$Q$3,K255&lt;=Formato!$O$3),Formato!$N$3,IF(AND(G255&lt;=Formato!$P$4,H255&lt;=Formato!$P$4,I255&lt;=Formato!$P$4,J255&lt;=Formato!$Q$4,K255&lt;=Formato!$O$4),Formato!$N$4,IF(AND(G255&lt;=Formato!$P$5,H255&lt;=Formato!$P$5,I255&lt;=Formato!$P$5,J255&lt;=Formato!$Q$5,K255&lt;=Formato!$O$5),Formato!$N$5,IF(AND(G255&lt;=Formato!$P$6,H255&lt;=Formato!$P$6,I255&lt;=Formato!$P$6,J255&lt;=Formato!$Q$6,K255&lt;=Formato!$O$6),Formato!$N$6,IF(AND(G255&lt;=Formato!$P$7,H255&lt;=Formato!$P$7,I255&lt;=Formato!$P$7,J255&lt;=Formato!$Q$7,K255&lt;=Formato!$O$7),Formato!$N$7,IF(AND(G255&lt;=Formato!$P$8,H255&lt;=Formato!$P$8,I255&lt;=Formato!$P$8,J255&lt;=Formato!$Q$8,K255&lt;=Formato!$O$8),Formato!$N$8,IF(AND(G255&lt;=Formato!$P$9,H255&lt;=Formato!$P$9,I255&lt;=Formato!$P$9,J255&lt;=Formato!$Q$9,K255&lt;=Formato!$O$9),Formato!$N$9,IF(AND(G255&lt;=Formato!$P$10,H255&lt;=Formato!$P$10,I255&lt;=Formato!$P$10,J255&lt;=Formato!$Q$10,K255&lt;=Formato!$O$10),Formato!$N$10,Formato!$N$11)))))))))</f>
        <v>XXXS</v>
      </c>
      <c r="M255" s="57">
        <f>VLOOKUP(L255,'Tamaños FBR'!$B$3:$F$12,5,0)*F255</f>
        <v>0</v>
      </c>
    </row>
    <row r="256" spans="2:13" ht="14.25" customHeight="1" x14ac:dyDescent="0.25">
      <c r="B256" s="53"/>
      <c r="C256" s="53"/>
      <c r="D256" s="53"/>
      <c r="E256" s="53"/>
      <c r="F256" s="53"/>
      <c r="G256" s="53"/>
      <c r="H256" s="53"/>
      <c r="I256" s="53"/>
      <c r="J256" s="48">
        <f t="shared" si="5"/>
        <v>0</v>
      </c>
      <c r="K256" s="69"/>
      <c r="L256" s="70" t="str">
        <f>IF(AND(G256&lt;=Formato!$P$2,H256&lt;=Formato!$P$2,I256&lt;=Formato!$P$2,J256&lt;=Formato!$Q$2,K256&lt;=Formato!$O$2),Formato!$N$2,IF(AND(G256&lt;=Formato!$P$3,H256&lt;=Formato!$P$3,I256&lt;=Formato!$P$3,J256&lt;=Formato!$Q$3,K256&lt;=Formato!$O$3),Formato!$N$3,IF(AND(G256&lt;=Formato!$P$4,H256&lt;=Formato!$P$4,I256&lt;=Formato!$P$4,J256&lt;=Formato!$Q$4,K256&lt;=Formato!$O$4),Formato!$N$4,IF(AND(G256&lt;=Formato!$P$5,H256&lt;=Formato!$P$5,I256&lt;=Formato!$P$5,J256&lt;=Formato!$Q$5,K256&lt;=Formato!$O$5),Formato!$N$5,IF(AND(G256&lt;=Formato!$P$6,H256&lt;=Formato!$P$6,I256&lt;=Formato!$P$6,J256&lt;=Formato!$Q$6,K256&lt;=Formato!$O$6),Formato!$N$6,IF(AND(G256&lt;=Formato!$P$7,H256&lt;=Formato!$P$7,I256&lt;=Formato!$P$7,J256&lt;=Formato!$Q$7,K256&lt;=Formato!$O$7),Formato!$N$7,IF(AND(G256&lt;=Formato!$P$8,H256&lt;=Formato!$P$8,I256&lt;=Formato!$P$8,J256&lt;=Formato!$Q$8,K256&lt;=Formato!$O$8),Formato!$N$8,IF(AND(G256&lt;=Formato!$P$9,H256&lt;=Formato!$P$9,I256&lt;=Formato!$P$9,J256&lt;=Formato!$Q$9,K256&lt;=Formato!$O$9),Formato!$N$9,IF(AND(G256&lt;=Formato!$P$10,H256&lt;=Formato!$P$10,I256&lt;=Formato!$P$10,J256&lt;=Formato!$Q$10,K256&lt;=Formato!$O$10),Formato!$N$10,Formato!$N$11)))))))))</f>
        <v>XXXS</v>
      </c>
      <c r="M256" s="57">
        <f>VLOOKUP(L256,'Tamaños FBR'!$B$3:$F$12,5,0)*F256</f>
        <v>0</v>
      </c>
    </row>
    <row r="257" spans="2:13" ht="14.25" customHeight="1" x14ac:dyDescent="0.25">
      <c r="B257" s="53"/>
      <c r="C257" s="53"/>
      <c r="D257" s="53"/>
      <c r="E257" s="53"/>
      <c r="F257" s="53"/>
      <c r="G257" s="53"/>
      <c r="H257" s="53"/>
      <c r="I257" s="53"/>
      <c r="J257" s="48">
        <f t="shared" si="5"/>
        <v>0</v>
      </c>
      <c r="K257" s="69"/>
      <c r="L257" s="70" t="str">
        <f>IF(AND(G257&lt;=Formato!$P$2,H257&lt;=Formato!$P$2,I257&lt;=Formato!$P$2,J257&lt;=Formato!$Q$2,K257&lt;=Formato!$O$2),Formato!$N$2,IF(AND(G257&lt;=Formato!$P$3,H257&lt;=Formato!$P$3,I257&lt;=Formato!$P$3,J257&lt;=Formato!$Q$3,K257&lt;=Formato!$O$3),Formato!$N$3,IF(AND(G257&lt;=Formato!$P$4,H257&lt;=Formato!$P$4,I257&lt;=Formato!$P$4,J257&lt;=Formato!$Q$4,K257&lt;=Formato!$O$4),Formato!$N$4,IF(AND(G257&lt;=Formato!$P$5,H257&lt;=Formato!$P$5,I257&lt;=Formato!$P$5,J257&lt;=Formato!$Q$5,K257&lt;=Formato!$O$5),Formato!$N$5,IF(AND(G257&lt;=Formato!$P$6,H257&lt;=Formato!$P$6,I257&lt;=Formato!$P$6,J257&lt;=Formato!$Q$6,K257&lt;=Formato!$O$6),Formato!$N$6,IF(AND(G257&lt;=Formato!$P$7,H257&lt;=Formato!$P$7,I257&lt;=Formato!$P$7,J257&lt;=Formato!$Q$7,K257&lt;=Formato!$O$7),Formato!$N$7,IF(AND(G257&lt;=Formato!$P$8,H257&lt;=Formato!$P$8,I257&lt;=Formato!$P$8,J257&lt;=Formato!$Q$8,K257&lt;=Formato!$O$8),Formato!$N$8,IF(AND(G257&lt;=Formato!$P$9,H257&lt;=Formato!$P$9,I257&lt;=Formato!$P$9,J257&lt;=Formato!$Q$9,K257&lt;=Formato!$O$9),Formato!$N$9,IF(AND(G257&lt;=Formato!$P$10,H257&lt;=Formato!$P$10,I257&lt;=Formato!$P$10,J257&lt;=Formato!$Q$10,K257&lt;=Formato!$O$10),Formato!$N$10,Formato!$N$11)))))))))</f>
        <v>XXXS</v>
      </c>
      <c r="M257" s="57">
        <f>VLOOKUP(L257,'Tamaños FBR'!$B$3:$F$12,5,0)*F257</f>
        <v>0</v>
      </c>
    </row>
    <row r="258" spans="2:13" ht="14.25" customHeight="1" x14ac:dyDescent="0.25">
      <c r="B258" s="53"/>
      <c r="C258" s="53"/>
      <c r="D258" s="53"/>
      <c r="E258" s="53"/>
      <c r="F258" s="53"/>
      <c r="G258" s="53"/>
      <c r="H258" s="53"/>
      <c r="I258" s="53"/>
      <c r="J258" s="48">
        <f t="shared" si="5"/>
        <v>0</v>
      </c>
      <c r="K258" s="69"/>
      <c r="L258" s="70" t="str">
        <f>IF(AND(G258&lt;=Formato!$P$2,H258&lt;=Formato!$P$2,I258&lt;=Formato!$P$2,J258&lt;=Formato!$Q$2,K258&lt;=Formato!$O$2),Formato!$N$2,IF(AND(G258&lt;=Formato!$P$3,H258&lt;=Formato!$P$3,I258&lt;=Formato!$P$3,J258&lt;=Formato!$Q$3,K258&lt;=Formato!$O$3),Formato!$N$3,IF(AND(G258&lt;=Formato!$P$4,H258&lt;=Formato!$P$4,I258&lt;=Formato!$P$4,J258&lt;=Formato!$Q$4,K258&lt;=Formato!$O$4),Formato!$N$4,IF(AND(G258&lt;=Formato!$P$5,H258&lt;=Formato!$P$5,I258&lt;=Formato!$P$5,J258&lt;=Formato!$Q$5,K258&lt;=Formato!$O$5),Formato!$N$5,IF(AND(G258&lt;=Formato!$P$6,H258&lt;=Formato!$P$6,I258&lt;=Formato!$P$6,J258&lt;=Formato!$Q$6,K258&lt;=Formato!$O$6),Formato!$N$6,IF(AND(G258&lt;=Formato!$P$7,H258&lt;=Formato!$P$7,I258&lt;=Formato!$P$7,J258&lt;=Formato!$Q$7,K258&lt;=Formato!$O$7),Formato!$N$7,IF(AND(G258&lt;=Formato!$P$8,H258&lt;=Formato!$P$8,I258&lt;=Formato!$P$8,J258&lt;=Formato!$Q$8,K258&lt;=Formato!$O$8),Formato!$N$8,IF(AND(G258&lt;=Formato!$P$9,H258&lt;=Formato!$P$9,I258&lt;=Formato!$P$9,J258&lt;=Formato!$Q$9,K258&lt;=Formato!$O$9),Formato!$N$9,IF(AND(G258&lt;=Formato!$P$10,H258&lt;=Formato!$P$10,I258&lt;=Formato!$P$10,J258&lt;=Formato!$Q$10,K258&lt;=Formato!$O$10),Formato!$N$10,Formato!$N$11)))))))))</f>
        <v>XXXS</v>
      </c>
      <c r="M258" s="57">
        <f>VLOOKUP(L258,'Tamaños FBR'!$B$3:$F$12,5,0)*F258</f>
        <v>0</v>
      </c>
    </row>
    <row r="259" spans="2:13" ht="14.25" customHeight="1" x14ac:dyDescent="0.25">
      <c r="B259" s="53"/>
      <c r="C259" s="53"/>
      <c r="D259" s="53"/>
      <c r="E259" s="53"/>
      <c r="F259" s="53"/>
      <c r="G259" s="53"/>
      <c r="H259" s="53"/>
      <c r="I259" s="53"/>
      <c r="J259" s="48">
        <f t="shared" si="5"/>
        <v>0</v>
      </c>
      <c r="K259" s="69"/>
      <c r="L259" s="70" t="str">
        <f>IF(AND(G259&lt;=Formato!$P$2,H259&lt;=Formato!$P$2,I259&lt;=Formato!$P$2,J259&lt;=Formato!$Q$2,K259&lt;=Formato!$O$2),Formato!$N$2,IF(AND(G259&lt;=Formato!$P$3,H259&lt;=Formato!$P$3,I259&lt;=Formato!$P$3,J259&lt;=Formato!$Q$3,K259&lt;=Formato!$O$3),Formato!$N$3,IF(AND(G259&lt;=Formato!$P$4,H259&lt;=Formato!$P$4,I259&lt;=Formato!$P$4,J259&lt;=Formato!$Q$4,K259&lt;=Formato!$O$4),Formato!$N$4,IF(AND(G259&lt;=Formato!$P$5,H259&lt;=Formato!$P$5,I259&lt;=Formato!$P$5,J259&lt;=Formato!$Q$5,K259&lt;=Formato!$O$5),Formato!$N$5,IF(AND(G259&lt;=Formato!$P$6,H259&lt;=Formato!$P$6,I259&lt;=Formato!$P$6,J259&lt;=Formato!$Q$6,K259&lt;=Formato!$O$6),Formato!$N$6,IF(AND(G259&lt;=Formato!$P$7,H259&lt;=Formato!$P$7,I259&lt;=Formato!$P$7,J259&lt;=Formato!$Q$7,K259&lt;=Formato!$O$7),Formato!$N$7,IF(AND(G259&lt;=Formato!$P$8,H259&lt;=Formato!$P$8,I259&lt;=Formato!$P$8,J259&lt;=Formato!$Q$8,K259&lt;=Formato!$O$8),Formato!$N$8,IF(AND(G259&lt;=Formato!$P$9,H259&lt;=Formato!$P$9,I259&lt;=Formato!$P$9,J259&lt;=Formato!$Q$9,K259&lt;=Formato!$O$9),Formato!$N$9,IF(AND(G259&lt;=Formato!$P$10,H259&lt;=Formato!$P$10,I259&lt;=Formato!$P$10,J259&lt;=Formato!$Q$10,K259&lt;=Formato!$O$10),Formato!$N$10,Formato!$N$11)))))))))</f>
        <v>XXXS</v>
      </c>
      <c r="M259" s="57">
        <f>VLOOKUP(L259,'Tamaños FBR'!$B$3:$F$12,5,0)*F259</f>
        <v>0</v>
      </c>
    </row>
    <row r="260" spans="2:13" ht="14.25" customHeight="1" x14ac:dyDescent="0.25">
      <c r="B260" s="53"/>
      <c r="C260" s="53"/>
      <c r="D260" s="53"/>
      <c r="E260" s="53"/>
      <c r="F260" s="53"/>
      <c r="G260" s="53"/>
      <c r="H260" s="53"/>
      <c r="I260" s="53"/>
      <c r="J260" s="48">
        <f t="shared" si="5"/>
        <v>0</v>
      </c>
      <c r="K260" s="69"/>
      <c r="L260" s="70" t="str">
        <f>IF(AND(G260&lt;=Formato!$P$2,H260&lt;=Formato!$P$2,I260&lt;=Formato!$P$2,J260&lt;=Formato!$Q$2,K260&lt;=Formato!$O$2),Formato!$N$2,IF(AND(G260&lt;=Formato!$P$3,H260&lt;=Formato!$P$3,I260&lt;=Formato!$P$3,J260&lt;=Formato!$Q$3,K260&lt;=Formato!$O$3),Formato!$N$3,IF(AND(G260&lt;=Formato!$P$4,H260&lt;=Formato!$P$4,I260&lt;=Formato!$P$4,J260&lt;=Formato!$Q$4,K260&lt;=Formato!$O$4),Formato!$N$4,IF(AND(G260&lt;=Formato!$P$5,H260&lt;=Formato!$P$5,I260&lt;=Formato!$P$5,J260&lt;=Formato!$Q$5,K260&lt;=Formato!$O$5),Formato!$N$5,IF(AND(G260&lt;=Formato!$P$6,H260&lt;=Formato!$P$6,I260&lt;=Formato!$P$6,J260&lt;=Formato!$Q$6,K260&lt;=Formato!$O$6),Formato!$N$6,IF(AND(G260&lt;=Formato!$P$7,H260&lt;=Formato!$P$7,I260&lt;=Formato!$P$7,J260&lt;=Formato!$Q$7,K260&lt;=Formato!$O$7),Formato!$N$7,IF(AND(G260&lt;=Formato!$P$8,H260&lt;=Formato!$P$8,I260&lt;=Formato!$P$8,J260&lt;=Formato!$Q$8,K260&lt;=Formato!$O$8),Formato!$N$8,IF(AND(G260&lt;=Formato!$P$9,H260&lt;=Formato!$P$9,I260&lt;=Formato!$P$9,J260&lt;=Formato!$Q$9,K260&lt;=Formato!$O$9),Formato!$N$9,IF(AND(G260&lt;=Formato!$P$10,H260&lt;=Formato!$P$10,I260&lt;=Formato!$P$10,J260&lt;=Formato!$Q$10,K260&lt;=Formato!$O$10),Formato!$N$10,Formato!$N$11)))))))))</f>
        <v>XXXS</v>
      </c>
      <c r="M260" s="57">
        <f>VLOOKUP(L260,'Tamaños FBR'!$B$3:$F$12,5,0)*F260</f>
        <v>0</v>
      </c>
    </row>
    <row r="261" spans="2:13" ht="14.25" customHeight="1" x14ac:dyDescent="0.25">
      <c r="B261" s="53"/>
      <c r="C261" s="53"/>
      <c r="D261" s="53"/>
      <c r="E261" s="53"/>
      <c r="F261" s="53"/>
      <c r="G261" s="53"/>
      <c r="H261" s="53"/>
      <c r="I261" s="53"/>
      <c r="J261" s="48">
        <f t="shared" si="5"/>
        <v>0</v>
      </c>
      <c r="K261" s="69"/>
      <c r="L261" s="70" t="str">
        <f>IF(AND(G261&lt;=Formato!$P$2,H261&lt;=Formato!$P$2,I261&lt;=Formato!$P$2,J261&lt;=Formato!$Q$2,K261&lt;=Formato!$O$2),Formato!$N$2,IF(AND(G261&lt;=Formato!$P$3,H261&lt;=Formato!$P$3,I261&lt;=Formato!$P$3,J261&lt;=Formato!$Q$3,K261&lt;=Formato!$O$3),Formato!$N$3,IF(AND(G261&lt;=Formato!$P$4,H261&lt;=Formato!$P$4,I261&lt;=Formato!$P$4,J261&lt;=Formato!$Q$4,K261&lt;=Formato!$O$4),Formato!$N$4,IF(AND(G261&lt;=Formato!$P$5,H261&lt;=Formato!$P$5,I261&lt;=Formato!$P$5,J261&lt;=Formato!$Q$5,K261&lt;=Formato!$O$5),Formato!$N$5,IF(AND(G261&lt;=Formato!$P$6,H261&lt;=Formato!$P$6,I261&lt;=Formato!$P$6,J261&lt;=Formato!$Q$6,K261&lt;=Formato!$O$6),Formato!$N$6,IF(AND(G261&lt;=Formato!$P$7,H261&lt;=Formato!$P$7,I261&lt;=Formato!$P$7,J261&lt;=Formato!$Q$7,K261&lt;=Formato!$O$7),Formato!$N$7,IF(AND(G261&lt;=Formato!$P$8,H261&lt;=Formato!$P$8,I261&lt;=Formato!$P$8,J261&lt;=Formato!$Q$8,K261&lt;=Formato!$O$8),Formato!$N$8,IF(AND(G261&lt;=Formato!$P$9,H261&lt;=Formato!$P$9,I261&lt;=Formato!$P$9,J261&lt;=Formato!$Q$9,K261&lt;=Formato!$O$9),Formato!$N$9,IF(AND(G261&lt;=Formato!$P$10,H261&lt;=Formato!$P$10,I261&lt;=Formato!$P$10,J261&lt;=Formato!$Q$10,K261&lt;=Formato!$O$10),Formato!$N$10,Formato!$N$11)))))))))</f>
        <v>XXXS</v>
      </c>
      <c r="M261" s="57">
        <f>VLOOKUP(L261,'Tamaños FBR'!$B$3:$F$12,5,0)*F261</f>
        <v>0</v>
      </c>
    </row>
    <row r="262" spans="2:13" ht="14.25" customHeight="1" x14ac:dyDescent="0.25">
      <c r="B262" s="53"/>
      <c r="C262" s="53"/>
      <c r="D262" s="53"/>
      <c r="E262" s="53"/>
      <c r="F262" s="53"/>
      <c r="G262" s="53"/>
      <c r="H262" s="53"/>
      <c r="I262" s="53"/>
      <c r="J262" s="48">
        <f t="shared" si="5"/>
        <v>0</v>
      </c>
      <c r="K262" s="69"/>
      <c r="L262" s="70" t="str">
        <f>IF(AND(G262&lt;=Formato!$P$2,H262&lt;=Formato!$P$2,I262&lt;=Formato!$P$2,J262&lt;=Formato!$Q$2,K262&lt;=Formato!$O$2),Formato!$N$2,IF(AND(G262&lt;=Formato!$P$3,H262&lt;=Formato!$P$3,I262&lt;=Formato!$P$3,J262&lt;=Formato!$Q$3,K262&lt;=Formato!$O$3),Formato!$N$3,IF(AND(G262&lt;=Formato!$P$4,H262&lt;=Formato!$P$4,I262&lt;=Formato!$P$4,J262&lt;=Formato!$Q$4,K262&lt;=Formato!$O$4),Formato!$N$4,IF(AND(G262&lt;=Formato!$P$5,H262&lt;=Formato!$P$5,I262&lt;=Formato!$P$5,J262&lt;=Formato!$Q$5,K262&lt;=Formato!$O$5),Formato!$N$5,IF(AND(G262&lt;=Formato!$P$6,H262&lt;=Formato!$P$6,I262&lt;=Formato!$P$6,J262&lt;=Formato!$Q$6,K262&lt;=Formato!$O$6),Formato!$N$6,IF(AND(G262&lt;=Formato!$P$7,H262&lt;=Formato!$P$7,I262&lt;=Formato!$P$7,J262&lt;=Formato!$Q$7,K262&lt;=Formato!$O$7),Formato!$N$7,IF(AND(G262&lt;=Formato!$P$8,H262&lt;=Formato!$P$8,I262&lt;=Formato!$P$8,J262&lt;=Formato!$Q$8,K262&lt;=Formato!$O$8),Formato!$N$8,IF(AND(G262&lt;=Formato!$P$9,H262&lt;=Formato!$P$9,I262&lt;=Formato!$P$9,J262&lt;=Formato!$Q$9,K262&lt;=Formato!$O$9),Formato!$N$9,IF(AND(G262&lt;=Formato!$P$10,H262&lt;=Formato!$P$10,I262&lt;=Formato!$P$10,J262&lt;=Formato!$Q$10,K262&lt;=Formato!$O$10),Formato!$N$10,Formato!$N$11)))))))))</f>
        <v>XXXS</v>
      </c>
      <c r="M262" s="57">
        <f>VLOOKUP(L262,'Tamaños FBR'!$B$3:$F$12,5,0)*F262</f>
        <v>0</v>
      </c>
    </row>
    <row r="263" spans="2:13" ht="14.25" customHeight="1" x14ac:dyDescent="0.25">
      <c r="B263" s="53"/>
      <c r="C263" s="53"/>
      <c r="D263" s="53"/>
      <c r="E263" s="53"/>
      <c r="F263" s="53"/>
      <c r="G263" s="53"/>
      <c r="H263" s="53"/>
      <c r="I263" s="53"/>
      <c r="J263" s="48">
        <f t="shared" si="5"/>
        <v>0</v>
      </c>
      <c r="K263" s="69"/>
      <c r="L263" s="70" t="str">
        <f>IF(AND(G263&lt;=Formato!$P$2,H263&lt;=Formato!$P$2,I263&lt;=Formato!$P$2,J263&lt;=Formato!$Q$2,K263&lt;=Formato!$O$2),Formato!$N$2,IF(AND(G263&lt;=Formato!$P$3,H263&lt;=Formato!$P$3,I263&lt;=Formato!$P$3,J263&lt;=Formato!$Q$3,K263&lt;=Formato!$O$3),Formato!$N$3,IF(AND(G263&lt;=Formato!$P$4,H263&lt;=Formato!$P$4,I263&lt;=Formato!$P$4,J263&lt;=Formato!$Q$4,K263&lt;=Formato!$O$4),Formato!$N$4,IF(AND(G263&lt;=Formato!$P$5,H263&lt;=Formato!$P$5,I263&lt;=Formato!$P$5,J263&lt;=Formato!$Q$5,K263&lt;=Formato!$O$5),Formato!$N$5,IF(AND(G263&lt;=Formato!$P$6,H263&lt;=Formato!$P$6,I263&lt;=Formato!$P$6,J263&lt;=Formato!$Q$6,K263&lt;=Formato!$O$6),Formato!$N$6,IF(AND(G263&lt;=Formato!$P$7,H263&lt;=Formato!$P$7,I263&lt;=Formato!$P$7,J263&lt;=Formato!$Q$7,K263&lt;=Formato!$O$7),Formato!$N$7,IF(AND(G263&lt;=Formato!$P$8,H263&lt;=Formato!$P$8,I263&lt;=Formato!$P$8,J263&lt;=Formato!$Q$8,K263&lt;=Formato!$O$8),Formato!$N$8,IF(AND(G263&lt;=Formato!$P$9,H263&lt;=Formato!$P$9,I263&lt;=Formato!$P$9,J263&lt;=Formato!$Q$9,K263&lt;=Formato!$O$9),Formato!$N$9,IF(AND(G263&lt;=Formato!$P$10,H263&lt;=Formato!$P$10,I263&lt;=Formato!$P$10,J263&lt;=Formato!$Q$10,K263&lt;=Formato!$O$10),Formato!$N$10,Formato!$N$11)))))))))</f>
        <v>XXXS</v>
      </c>
      <c r="M263" s="57">
        <f>VLOOKUP(L263,'Tamaños FBR'!$B$3:$F$12,5,0)*F263</f>
        <v>0</v>
      </c>
    </row>
    <row r="264" spans="2:13" ht="14.25" customHeight="1" x14ac:dyDescent="0.25">
      <c r="B264" s="53"/>
      <c r="C264" s="53"/>
      <c r="D264" s="53"/>
      <c r="E264" s="53"/>
      <c r="F264" s="53"/>
      <c r="G264" s="53"/>
      <c r="H264" s="53"/>
      <c r="I264" s="53"/>
      <c r="J264" s="48">
        <f t="shared" si="5"/>
        <v>0</v>
      </c>
      <c r="K264" s="69"/>
      <c r="L264" s="70" t="str">
        <f>IF(AND(G264&lt;=Formato!$P$2,H264&lt;=Formato!$P$2,I264&lt;=Formato!$P$2,J264&lt;=Formato!$Q$2,K264&lt;=Formato!$O$2),Formato!$N$2,IF(AND(G264&lt;=Formato!$P$3,H264&lt;=Formato!$P$3,I264&lt;=Formato!$P$3,J264&lt;=Formato!$Q$3,K264&lt;=Formato!$O$3),Formato!$N$3,IF(AND(G264&lt;=Formato!$P$4,H264&lt;=Formato!$P$4,I264&lt;=Formato!$P$4,J264&lt;=Formato!$Q$4,K264&lt;=Formato!$O$4),Formato!$N$4,IF(AND(G264&lt;=Formato!$P$5,H264&lt;=Formato!$P$5,I264&lt;=Formato!$P$5,J264&lt;=Formato!$Q$5,K264&lt;=Formato!$O$5),Formato!$N$5,IF(AND(G264&lt;=Formato!$P$6,H264&lt;=Formato!$P$6,I264&lt;=Formato!$P$6,J264&lt;=Formato!$Q$6,K264&lt;=Formato!$O$6),Formato!$N$6,IF(AND(G264&lt;=Formato!$P$7,H264&lt;=Formato!$P$7,I264&lt;=Formato!$P$7,J264&lt;=Formato!$Q$7,K264&lt;=Formato!$O$7),Formato!$N$7,IF(AND(G264&lt;=Formato!$P$8,H264&lt;=Formato!$P$8,I264&lt;=Formato!$P$8,J264&lt;=Formato!$Q$8,K264&lt;=Formato!$O$8),Formato!$N$8,IF(AND(G264&lt;=Formato!$P$9,H264&lt;=Formato!$P$9,I264&lt;=Formato!$P$9,J264&lt;=Formato!$Q$9,K264&lt;=Formato!$O$9),Formato!$N$9,IF(AND(G264&lt;=Formato!$P$10,H264&lt;=Formato!$P$10,I264&lt;=Formato!$P$10,J264&lt;=Formato!$Q$10,K264&lt;=Formato!$O$10),Formato!$N$10,Formato!$N$11)))))))))</f>
        <v>XXXS</v>
      </c>
      <c r="M264" s="57">
        <f>VLOOKUP(L264,'Tamaños FBR'!$B$3:$F$12,5,0)*F264</f>
        <v>0</v>
      </c>
    </row>
    <row r="265" spans="2:13" ht="14.25" customHeight="1" x14ac:dyDescent="0.25">
      <c r="B265" s="53"/>
      <c r="C265" s="53"/>
      <c r="D265" s="53"/>
      <c r="E265" s="53"/>
      <c r="F265" s="53"/>
      <c r="G265" s="53"/>
      <c r="H265" s="53"/>
      <c r="I265" s="53"/>
      <c r="J265" s="48">
        <f t="shared" si="5"/>
        <v>0</v>
      </c>
      <c r="K265" s="69"/>
      <c r="L265" s="70" t="str">
        <f>IF(AND(G265&lt;=Formato!$P$2,H265&lt;=Formato!$P$2,I265&lt;=Formato!$P$2,J265&lt;=Formato!$Q$2,K265&lt;=Formato!$O$2),Formato!$N$2,IF(AND(G265&lt;=Formato!$P$3,H265&lt;=Formato!$P$3,I265&lt;=Formato!$P$3,J265&lt;=Formato!$Q$3,K265&lt;=Formato!$O$3),Formato!$N$3,IF(AND(G265&lt;=Formato!$P$4,H265&lt;=Formato!$P$4,I265&lt;=Formato!$P$4,J265&lt;=Formato!$Q$4,K265&lt;=Formato!$O$4),Formato!$N$4,IF(AND(G265&lt;=Formato!$P$5,H265&lt;=Formato!$P$5,I265&lt;=Formato!$P$5,J265&lt;=Formato!$Q$5,K265&lt;=Formato!$O$5),Formato!$N$5,IF(AND(G265&lt;=Formato!$P$6,H265&lt;=Formato!$P$6,I265&lt;=Formato!$P$6,J265&lt;=Formato!$Q$6,K265&lt;=Formato!$O$6),Formato!$N$6,IF(AND(G265&lt;=Formato!$P$7,H265&lt;=Formato!$P$7,I265&lt;=Formato!$P$7,J265&lt;=Formato!$Q$7,K265&lt;=Formato!$O$7),Formato!$N$7,IF(AND(G265&lt;=Formato!$P$8,H265&lt;=Formato!$P$8,I265&lt;=Formato!$P$8,J265&lt;=Formato!$Q$8,K265&lt;=Formato!$O$8),Formato!$N$8,IF(AND(G265&lt;=Formato!$P$9,H265&lt;=Formato!$P$9,I265&lt;=Formato!$P$9,J265&lt;=Formato!$Q$9,K265&lt;=Formato!$O$9),Formato!$N$9,IF(AND(G265&lt;=Formato!$P$10,H265&lt;=Formato!$P$10,I265&lt;=Formato!$P$10,J265&lt;=Formato!$Q$10,K265&lt;=Formato!$O$10),Formato!$N$10,Formato!$N$11)))))))))</f>
        <v>XXXS</v>
      </c>
      <c r="M265" s="57">
        <f>VLOOKUP(L265,'Tamaños FBR'!$B$3:$F$12,5,0)*F265</f>
        <v>0</v>
      </c>
    </row>
    <row r="266" spans="2:13" ht="14.25" customHeight="1" x14ac:dyDescent="0.25">
      <c r="B266" s="53"/>
      <c r="C266" s="53"/>
      <c r="D266" s="53"/>
      <c r="E266" s="53"/>
      <c r="F266" s="53"/>
      <c r="G266" s="53"/>
      <c r="H266" s="53"/>
      <c r="I266" s="53"/>
      <c r="J266" s="48">
        <f t="shared" si="5"/>
        <v>0</v>
      </c>
      <c r="K266" s="69"/>
      <c r="L266" s="70" t="str">
        <f>IF(AND(G266&lt;=Formato!$P$2,H266&lt;=Formato!$P$2,I266&lt;=Formato!$P$2,J266&lt;=Formato!$Q$2,K266&lt;=Formato!$O$2),Formato!$N$2,IF(AND(G266&lt;=Formato!$P$3,H266&lt;=Formato!$P$3,I266&lt;=Formato!$P$3,J266&lt;=Formato!$Q$3,K266&lt;=Formato!$O$3),Formato!$N$3,IF(AND(G266&lt;=Formato!$P$4,H266&lt;=Formato!$P$4,I266&lt;=Formato!$P$4,J266&lt;=Formato!$Q$4,K266&lt;=Formato!$O$4),Formato!$N$4,IF(AND(G266&lt;=Formato!$P$5,H266&lt;=Formato!$P$5,I266&lt;=Formato!$P$5,J266&lt;=Formato!$Q$5,K266&lt;=Formato!$O$5),Formato!$N$5,IF(AND(G266&lt;=Formato!$P$6,H266&lt;=Formato!$P$6,I266&lt;=Formato!$P$6,J266&lt;=Formato!$Q$6,K266&lt;=Formato!$O$6),Formato!$N$6,IF(AND(G266&lt;=Formato!$P$7,H266&lt;=Formato!$P$7,I266&lt;=Formato!$P$7,J266&lt;=Formato!$Q$7,K266&lt;=Formato!$O$7),Formato!$N$7,IF(AND(G266&lt;=Formato!$P$8,H266&lt;=Formato!$P$8,I266&lt;=Formato!$P$8,J266&lt;=Formato!$Q$8,K266&lt;=Formato!$O$8),Formato!$N$8,IF(AND(G266&lt;=Formato!$P$9,H266&lt;=Formato!$P$9,I266&lt;=Formato!$P$9,J266&lt;=Formato!$Q$9,K266&lt;=Formato!$O$9),Formato!$N$9,IF(AND(G266&lt;=Formato!$P$10,H266&lt;=Formato!$P$10,I266&lt;=Formato!$P$10,J266&lt;=Formato!$Q$10,K266&lt;=Formato!$O$10),Formato!$N$10,Formato!$N$11)))))))))</f>
        <v>XXXS</v>
      </c>
      <c r="M266" s="57">
        <f>VLOOKUP(L266,'Tamaños FBR'!$B$3:$F$12,5,0)*F266</f>
        <v>0</v>
      </c>
    </row>
    <row r="267" spans="2:13" ht="14.25" customHeight="1" x14ac:dyDescent="0.25">
      <c r="B267" s="53"/>
      <c r="C267" s="53"/>
      <c r="D267" s="53"/>
      <c r="E267" s="53"/>
      <c r="F267" s="53"/>
      <c r="G267" s="53"/>
      <c r="H267" s="53"/>
      <c r="I267" s="53"/>
      <c r="J267" s="48">
        <f t="shared" si="5"/>
        <v>0</v>
      </c>
      <c r="K267" s="69"/>
      <c r="L267" s="70" t="str">
        <f>IF(AND(G267&lt;=Formato!$P$2,H267&lt;=Formato!$P$2,I267&lt;=Formato!$P$2,J267&lt;=Formato!$Q$2,K267&lt;=Formato!$O$2),Formato!$N$2,IF(AND(G267&lt;=Formato!$P$3,H267&lt;=Formato!$P$3,I267&lt;=Formato!$P$3,J267&lt;=Formato!$Q$3,K267&lt;=Formato!$O$3),Formato!$N$3,IF(AND(G267&lt;=Formato!$P$4,H267&lt;=Formato!$P$4,I267&lt;=Formato!$P$4,J267&lt;=Formato!$Q$4,K267&lt;=Formato!$O$4),Formato!$N$4,IF(AND(G267&lt;=Formato!$P$5,H267&lt;=Formato!$P$5,I267&lt;=Formato!$P$5,J267&lt;=Formato!$Q$5,K267&lt;=Formato!$O$5),Formato!$N$5,IF(AND(G267&lt;=Formato!$P$6,H267&lt;=Formato!$P$6,I267&lt;=Formato!$P$6,J267&lt;=Formato!$Q$6,K267&lt;=Formato!$O$6),Formato!$N$6,IF(AND(G267&lt;=Formato!$P$7,H267&lt;=Formato!$P$7,I267&lt;=Formato!$P$7,J267&lt;=Formato!$Q$7,K267&lt;=Formato!$O$7),Formato!$N$7,IF(AND(G267&lt;=Formato!$P$8,H267&lt;=Formato!$P$8,I267&lt;=Formato!$P$8,J267&lt;=Formato!$Q$8,K267&lt;=Formato!$O$8),Formato!$N$8,IF(AND(G267&lt;=Formato!$P$9,H267&lt;=Formato!$P$9,I267&lt;=Formato!$P$9,J267&lt;=Formato!$Q$9,K267&lt;=Formato!$O$9),Formato!$N$9,IF(AND(G267&lt;=Formato!$P$10,H267&lt;=Formato!$P$10,I267&lt;=Formato!$P$10,J267&lt;=Formato!$Q$10,K267&lt;=Formato!$O$10),Formato!$N$10,Formato!$N$11)))))))))</f>
        <v>XXXS</v>
      </c>
      <c r="M267" s="57">
        <f>VLOOKUP(L267,'Tamaños FBR'!$B$3:$F$12,5,0)*F267</f>
        <v>0</v>
      </c>
    </row>
    <row r="268" spans="2:13" ht="14.25" customHeight="1" x14ac:dyDescent="0.25">
      <c r="B268" s="53"/>
      <c r="C268" s="53"/>
      <c r="D268" s="53"/>
      <c r="E268" s="53"/>
      <c r="F268" s="53"/>
      <c r="G268" s="53"/>
      <c r="H268" s="53"/>
      <c r="I268" s="53"/>
      <c r="J268" s="48">
        <f t="shared" si="5"/>
        <v>0</v>
      </c>
      <c r="K268" s="69"/>
      <c r="L268" s="70" t="str">
        <f>IF(AND(G268&lt;=Formato!$P$2,H268&lt;=Formato!$P$2,I268&lt;=Formato!$P$2,J268&lt;=Formato!$Q$2,K268&lt;=Formato!$O$2),Formato!$N$2,IF(AND(G268&lt;=Formato!$P$3,H268&lt;=Formato!$P$3,I268&lt;=Formato!$P$3,J268&lt;=Formato!$Q$3,K268&lt;=Formato!$O$3),Formato!$N$3,IF(AND(G268&lt;=Formato!$P$4,H268&lt;=Formato!$P$4,I268&lt;=Formato!$P$4,J268&lt;=Formato!$Q$4,K268&lt;=Formato!$O$4),Formato!$N$4,IF(AND(G268&lt;=Formato!$P$5,H268&lt;=Formato!$P$5,I268&lt;=Formato!$P$5,J268&lt;=Formato!$Q$5,K268&lt;=Formato!$O$5),Formato!$N$5,IF(AND(G268&lt;=Formato!$P$6,H268&lt;=Formato!$P$6,I268&lt;=Formato!$P$6,J268&lt;=Formato!$Q$6,K268&lt;=Formato!$O$6),Formato!$N$6,IF(AND(G268&lt;=Formato!$P$7,H268&lt;=Formato!$P$7,I268&lt;=Formato!$P$7,J268&lt;=Formato!$Q$7,K268&lt;=Formato!$O$7),Formato!$N$7,IF(AND(G268&lt;=Formato!$P$8,H268&lt;=Formato!$P$8,I268&lt;=Formato!$P$8,J268&lt;=Formato!$Q$8,K268&lt;=Formato!$O$8),Formato!$N$8,IF(AND(G268&lt;=Formato!$P$9,H268&lt;=Formato!$P$9,I268&lt;=Formato!$P$9,J268&lt;=Formato!$Q$9,K268&lt;=Formato!$O$9),Formato!$N$9,IF(AND(G268&lt;=Formato!$P$10,H268&lt;=Formato!$P$10,I268&lt;=Formato!$P$10,J268&lt;=Formato!$Q$10,K268&lt;=Formato!$O$10),Formato!$N$10,Formato!$N$11)))))))))</f>
        <v>XXXS</v>
      </c>
      <c r="M268" s="57">
        <f>VLOOKUP(L268,'Tamaños FBR'!$B$3:$F$12,5,0)*F268</f>
        <v>0</v>
      </c>
    </row>
    <row r="269" spans="2:13" ht="14.25" customHeight="1" x14ac:dyDescent="0.25">
      <c r="B269" s="53"/>
      <c r="C269" s="53"/>
      <c r="D269" s="53"/>
      <c r="E269" s="53"/>
      <c r="F269" s="53"/>
      <c r="G269" s="53"/>
      <c r="H269" s="53"/>
      <c r="I269" s="53"/>
      <c r="J269" s="48">
        <f t="shared" si="5"/>
        <v>0</v>
      </c>
      <c r="K269" s="69"/>
      <c r="L269" s="70" t="str">
        <f>IF(AND(G269&lt;=Formato!$P$2,H269&lt;=Formato!$P$2,I269&lt;=Formato!$P$2,J269&lt;=Formato!$Q$2,K269&lt;=Formato!$O$2),Formato!$N$2,IF(AND(G269&lt;=Formato!$P$3,H269&lt;=Formato!$P$3,I269&lt;=Formato!$P$3,J269&lt;=Formato!$Q$3,K269&lt;=Formato!$O$3),Formato!$N$3,IF(AND(G269&lt;=Formato!$P$4,H269&lt;=Formato!$P$4,I269&lt;=Formato!$P$4,J269&lt;=Formato!$Q$4,K269&lt;=Formato!$O$4),Formato!$N$4,IF(AND(G269&lt;=Formato!$P$5,H269&lt;=Formato!$P$5,I269&lt;=Formato!$P$5,J269&lt;=Formato!$Q$5,K269&lt;=Formato!$O$5),Formato!$N$5,IF(AND(G269&lt;=Formato!$P$6,H269&lt;=Formato!$P$6,I269&lt;=Formato!$P$6,J269&lt;=Formato!$Q$6,K269&lt;=Formato!$O$6),Formato!$N$6,IF(AND(G269&lt;=Formato!$P$7,H269&lt;=Formato!$P$7,I269&lt;=Formato!$P$7,J269&lt;=Formato!$Q$7,K269&lt;=Formato!$O$7),Formato!$N$7,IF(AND(G269&lt;=Formato!$P$8,H269&lt;=Formato!$P$8,I269&lt;=Formato!$P$8,J269&lt;=Formato!$Q$8,K269&lt;=Formato!$O$8),Formato!$N$8,IF(AND(G269&lt;=Formato!$P$9,H269&lt;=Formato!$P$9,I269&lt;=Formato!$P$9,J269&lt;=Formato!$Q$9,K269&lt;=Formato!$O$9),Formato!$N$9,IF(AND(G269&lt;=Formato!$P$10,H269&lt;=Formato!$P$10,I269&lt;=Formato!$P$10,J269&lt;=Formato!$Q$10,K269&lt;=Formato!$O$10),Formato!$N$10,Formato!$N$11)))))))))</f>
        <v>XXXS</v>
      </c>
      <c r="M269" s="57">
        <f>VLOOKUP(L269,'Tamaños FBR'!$B$3:$F$12,5,0)*F269</f>
        <v>0</v>
      </c>
    </row>
    <row r="270" spans="2:13" ht="14.25" customHeight="1" x14ac:dyDescent="0.25">
      <c r="B270" s="53"/>
      <c r="C270" s="53"/>
      <c r="D270" s="53"/>
      <c r="E270" s="53"/>
      <c r="F270" s="53"/>
      <c r="G270" s="53"/>
      <c r="H270" s="53"/>
      <c r="I270" s="53"/>
      <c r="J270" s="48">
        <f t="shared" si="5"/>
        <v>0</v>
      </c>
      <c r="K270" s="69"/>
      <c r="L270" s="70" t="str">
        <f>IF(AND(G270&lt;=Formato!$P$2,H270&lt;=Formato!$P$2,I270&lt;=Formato!$P$2,J270&lt;=Formato!$Q$2,K270&lt;=Formato!$O$2),Formato!$N$2,IF(AND(G270&lt;=Formato!$P$3,H270&lt;=Formato!$P$3,I270&lt;=Formato!$P$3,J270&lt;=Formato!$Q$3,K270&lt;=Formato!$O$3),Formato!$N$3,IF(AND(G270&lt;=Formato!$P$4,H270&lt;=Formato!$P$4,I270&lt;=Formato!$P$4,J270&lt;=Formato!$Q$4,K270&lt;=Formato!$O$4),Formato!$N$4,IF(AND(G270&lt;=Formato!$P$5,H270&lt;=Formato!$P$5,I270&lt;=Formato!$P$5,J270&lt;=Formato!$Q$5,K270&lt;=Formato!$O$5),Formato!$N$5,IF(AND(G270&lt;=Formato!$P$6,H270&lt;=Formato!$P$6,I270&lt;=Formato!$P$6,J270&lt;=Formato!$Q$6,K270&lt;=Formato!$O$6),Formato!$N$6,IF(AND(G270&lt;=Formato!$P$7,H270&lt;=Formato!$P$7,I270&lt;=Formato!$P$7,J270&lt;=Formato!$Q$7,K270&lt;=Formato!$O$7),Formato!$N$7,IF(AND(G270&lt;=Formato!$P$8,H270&lt;=Formato!$P$8,I270&lt;=Formato!$P$8,J270&lt;=Formato!$Q$8,K270&lt;=Formato!$O$8),Formato!$N$8,IF(AND(G270&lt;=Formato!$P$9,H270&lt;=Formato!$P$9,I270&lt;=Formato!$P$9,J270&lt;=Formato!$Q$9,K270&lt;=Formato!$O$9),Formato!$N$9,IF(AND(G270&lt;=Formato!$P$10,H270&lt;=Formato!$P$10,I270&lt;=Formato!$P$10,J270&lt;=Formato!$Q$10,K270&lt;=Formato!$O$10),Formato!$N$10,Formato!$N$11)))))))))</f>
        <v>XXXS</v>
      </c>
      <c r="M270" s="57">
        <f>VLOOKUP(L270,'Tamaños FBR'!$B$3:$F$12,5,0)*F270</f>
        <v>0</v>
      </c>
    </row>
    <row r="271" spans="2:13" ht="14.25" customHeight="1" x14ac:dyDescent="0.25">
      <c r="B271" s="53"/>
      <c r="C271" s="53"/>
      <c r="D271" s="53"/>
      <c r="E271" s="53"/>
      <c r="F271" s="53"/>
      <c r="G271" s="53"/>
      <c r="H271" s="53"/>
      <c r="I271" s="53"/>
      <c r="J271" s="48">
        <f t="shared" si="5"/>
        <v>0</v>
      </c>
      <c r="K271" s="69"/>
      <c r="L271" s="70" t="str">
        <f>IF(AND(G271&lt;=Formato!$P$2,H271&lt;=Formato!$P$2,I271&lt;=Formato!$P$2,J271&lt;=Formato!$Q$2,K271&lt;=Formato!$O$2),Formato!$N$2,IF(AND(G271&lt;=Formato!$P$3,H271&lt;=Formato!$P$3,I271&lt;=Formato!$P$3,J271&lt;=Formato!$Q$3,K271&lt;=Formato!$O$3),Formato!$N$3,IF(AND(G271&lt;=Formato!$P$4,H271&lt;=Formato!$P$4,I271&lt;=Formato!$P$4,J271&lt;=Formato!$Q$4,K271&lt;=Formato!$O$4),Formato!$N$4,IF(AND(G271&lt;=Formato!$P$5,H271&lt;=Formato!$P$5,I271&lt;=Formato!$P$5,J271&lt;=Formato!$Q$5,K271&lt;=Formato!$O$5),Formato!$N$5,IF(AND(G271&lt;=Formato!$P$6,H271&lt;=Formato!$P$6,I271&lt;=Formato!$P$6,J271&lt;=Formato!$Q$6,K271&lt;=Formato!$O$6),Formato!$N$6,IF(AND(G271&lt;=Formato!$P$7,H271&lt;=Formato!$P$7,I271&lt;=Formato!$P$7,J271&lt;=Formato!$Q$7,K271&lt;=Formato!$O$7),Formato!$N$7,IF(AND(G271&lt;=Formato!$P$8,H271&lt;=Formato!$P$8,I271&lt;=Formato!$P$8,J271&lt;=Formato!$Q$8,K271&lt;=Formato!$O$8),Formato!$N$8,IF(AND(G271&lt;=Formato!$P$9,H271&lt;=Formato!$P$9,I271&lt;=Formato!$P$9,J271&lt;=Formato!$Q$9,K271&lt;=Formato!$O$9),Formato!$N$9,IF(AND(G271&lt;=Formato!$P$10,H271&lt;=Formato!$P$10,I271&lt;=Formato!$P$10,J271&lt;=Formato!$Q$10,K271&lt;=Formato!$O$10),Formato!$N$10,Formato!$N$11)))))))))</f>
        <v>XXXS</v>
      </c>
      <c r="M271" s="57">
        <f>VLOOKUP(L271,'Tamaños FBR'!$B$3:$F$12,5,0)*F271</f>
        <v>0</v>
      </c>
    </row>
    <row r="272" spans="2:13" ht="14.25" customHeight="1" x14ac:dyDescent="0.25">
      <c r="B272" s="53"/>
      <c r="C272" s="53"/>
      <c r="D272" s="53"/>
      <c r="E272" s="53"/>
      <c r="F272" s="53"/>
      <c r="G272" s="53"/>
      <c r="H272" s="53"/>
      <c r="I272" s="53"/>
      <c r="J272" s="48">
        <f t="shared" si="5"/>
        <v>0</v>
      </c>
      <c r="K272" s="69"/>
      <c r="L272" s="70" t="str">
        <f>IF(AND(G272&lt;=Formato!$P$2,H272&lt;=Formato!$P$2,I272&lt;=Formato!$P$2,J272&lt;=Formato!$Q$2,K272&lt;=Formato!$O$2),Formato!$N$2,IF(AND(G272&lt;=Formato!$P$3,H272&lt;=Formato!$P$3,I272&lt;=Formato!$P$3,J272&lt;=Formato!$Q$3,K272&lt;=Formato!$O$3),Formato!$N$3,IF(AND(G272&lt;=Formato!$P$4,H272&lt;=Formato!$P$4,I272&lt;=Formato!$P$4,J272&lt;=Formato!$Q$4,K272&lt;=Formato!$O$4),Formato!$N$4,IF(AND(G272&lt;=Formato!$P$5,H272&lt;=Formato!$P$5,I272&lt;=Formato!$P$5,J272&lt;=Formato!$Q$5,K272&lt;=Formato!$O$5),Formato!$N$5,IF(AND(G272&lt;=Formato!$P$6,H272&lt;=Formato!$P$6,I272&lt;=Formato!$P$6,J272&lt;=Formato!$Q$6,K272&lt;=Formato!$O$6),Formato!$N$6,IF(AND(G272&lt;=Formato!$P$7,H272&lt;=Formato!$P$7,I272&lt;=Formato!$P$7,J272&lt;=Formato!$Q$7,K272&lt;=Formato!$O$7),Formato!$N$7,IF(AND(G272&lt;=Formato!$P$8,H272&lt;=Formato!$P$8,I272&lt;=Formato!$P$8,J272&lt;=Formato!$Q$8,K272&lt;=Formato!$O$8),Formato!$N$8,IF(AND(G272&lt;=Formato!$P$9,H272&lt;=Formato!$P$9,I272&lt;=Formato!$P$9,J272&lt;=Formato!$Q$9,K272&lt;=Formato!$O$9),Formato!$N$9,IF(AND(G272&lt;=Formato!$P$10,H272&lt;=Formato!$P$10,I272&lt;=Formato!$P$10,J272&lt;=Formato!$Q$10,K272&lt;=Formato!$O$10),Formato!$N$10,Formato!$N$11)))))))))</f>
        <v>XXXS</v>
      </c>
      <c r="M272" s="57">
        <f>VLOOKUP(L272,'Tamaños FBR'!$B$3:$F$12,5,0)*F272</f>
        <v>0</v>
      </c>
    </row>
    <row r="273" spans="2:13" ht="14.25" customHeight="1" x14ac:dyDescent="0.25">
      <c r="B273" s="53"/>
      <c r="C273" s="53"/>
      <c r="D273" s="53"/>
      <c r="E273" s="53"/>
      <c r="F273" s="53"/>
      <c r="G273" s="53"/>
      <c r="H273" s="53"/>
      <c r="I273" s="53"/>
      <c r="J273" s="48">
        <f t="shared" ref="J273:J336" si="6">G273*H273*I273/100/100/100</f>
        <v>0</v>
      </c>
      <c r="K273" s="69"/>
      <c r="L273" s="70" t="str">
        <f>IF(AND(G273&lt;=Formato!$P$2,H273&lt;=Formato!$P$2,I273&lt;=Formato!$P$2,J273&lt;=Formato!$Q$2,K273&lt;=Formato!$O$2),Formato!$N$2,IF(AND(G273&lt;=Formato!$P$3,H273&lt;=Formato!$P$3,I273&lt;=Formato!$P$3,J273&lt;=Formato!$Q$3,K273&lt;=Formato!$O$3),Formato!$N$3,IF(AND(G273&lt;=Formato!$P$4,H273&lt;=Formato!$P$4,I273&lt;=Formato!$P$4,J273&lt;=Formato!$Q$4,K273&lt;=Formato!$O$4),Formato!$N$4,IF(AND(G273&lt;=Formato!$P$5,H273&lt;=Formato!$P$5,I273&lt;=Formato!$P$5,J273&lt;=Formato!$Q$5,K273&lt;=Formato!$O$5),Formato!$N$5,IF(AND(G273&lt;=Formato!$P$6,H273&lt;=Formato!$P$6,I273&lt;=Formato!$P$6,J273&lt;=Formato!$Q$6,K273&lt;=Formato!$O$6),Formato!$N$6,IF(AND(G273&lt;=Formato!$P$7,H273&lt;=Formato!$P$7,I273&lt;=Formato!$P$7,J273&lt;=Formato!$Q$7,K273&lt;=Formato!$O$7),Formato!$N$7,IF(AND(G273&lt;=Formato!$P$8,H273&lt;=Formato!$P$8,I273&lt;=Formato!$P$8,J273&lt;=Formato!$Q$8,K273&lt;=Formato!$O$8),Formato!$N$8,IF(AND(G273&lt;=Formato!$P$9,H273&lt;=Formato!$P$9,I273&lt;=Formato!$P$9,J273&lt;=Formato!$Q$9,K273&lt;=Formato!$O$9),Formato!$N$9,IF(AND(G273&lt;=Formato!$P$10,H273&lt;=Formato!$P$10,I273&lt;=Formato!$P$10,J273&lt;=Formato!$Q$10,K273&lt;=Formato!$O$10),Formato!$N$10,Formato!$N$11)))))))))</f>
        <v>XXXS</v>
      </c>
      <c r="M273" s="57">
        <f>VLOOKUP(L273,'Tamaños FBR'!$B$3:$F$12,5,0)*F273</f>
        <v>0</v>
      </c>
    </row>
    <row r="274" spans="2:13" ht="14.25" customHeight="1" x14ac:dyDescent="0.25">
      <c r="B274" s="53"/>
      <c r="C274" s="53"/>
      <c r="D274" s="53"/>
      <c r="E274" s="53"/>
      <c r="F274" s="53"/>
      <c r="G274" s="53"/>
      <c r="H274" s="53"/>
      <c r="I274" s="53"/>
      <c r="J274" s="48">
        <f t="shared" si="6"/>
        <v>0</v>
      </c>
      <c r="K274" s="69"/>
      <c r="L274" s="70" t="str">
        <f>IF(AND(G274&lt;=Formato!$P$2,H274&lt;=Formato!$P$2,I274&lt;=Formato!$P$2,J274&lt;=Formato!$Q$2,K274&lt;=Formato!$O$2),Formato!$N$2,IF(AND(G274&lt;=Formato!$P$3,H274&lt;=Formato!$P$3,I274&lt;=Formato!$P$3,J274&lt;=Formato!$Q$3,K274&lt;=Formato!$O$3),Formato!$N$3,IF(AND(G274&lt;=Formato!$P$4,H274&lt;=Formato!$P$4,I274&lt;=Formato!$P$4,J274&lt;=Formato!$Q$4,K274&lt;=Formato!$O$4),Formato!$N$4,IF(AND(G274&lt;=Formato!$P$5,H274&lt;=Formato!$P$5,I274&lt;=Formato!$P$5,J274&lt;=Formato!$Q$5,K274&lt;=Formato!$O$5),Formato!$N$5,IF(AND(G274&lt;=Formato!$P$6,H274&lt;=Formato!$P$6,I274&lt;=Formato!$P$6,J274&lt;=Formato!$Q$6,K274&lt;=Formato!$O$6),Formato!$N$6,IF(AND(G274&lt;=Formato!$P$7,H274&lt;=Formato!$P$7,I274&lt;=Formato!$P$7,J274&lt;=Formato!$Q$7,K274&lt;=Formato!$O$7),Formato!$N$7,IF(AND(G274&lt;=Formato!$P$8,H274&lt;=Formato!$P$8,I274&lt;=Formato!$P$8,J274&lt;=Formato!$Q$8,K274&lt;=Formato!$O$8),Formato!$N$8,IF(AND(G274&lt;=Formato!$P$9,H274&lt;=Formato!$P$9,I274&lt;=Formato!$P$9,J274&lt;=Formato!$Q$9,K274&lt;=Formato!$O$9),Formato!$N$9,IF(AND(G274&lt;=Formato!$P$10,H274&lt;=Formato!$P$10,I274&lt;=Formato!$P$10,J274&lt;=Formato!$Q$10,K274&lt;=Formato!$O$10),Formato!$N$10,Formato!$N$11)))))))))</f>
        <v>XXXS</v>
      </c>
      <c r="M274" s="57">
        <f>VLOOKUP(L274,'Tamaños FBR'!$B$3:$F$12,5,0)*F274</f>
        <v>0</v>
      </c>
    </row>
    <row r="275" spans="2:13" ht="14.25" customHeight="1" x14ac:dyDescent="0.25">
      <c r="B275" s="53"/>
      <c r="C275" s="53"/>
      <c r="D275" s="53"/>
      <c r="E275" s="53"/>
      <c r="F275" s="53"/>
      <c r="G275" s="53"/>
      <c r="H275" s="53"/>
      <c r="I275" s="53"/>
      <c r="J275" s="48">
        <f t="shared" si="6"/>
        <v>0</v>
      </c>
      <c r="K275" s="69"/>
      <c r="L275" s="70" t="str">
        <f>IF(AND(G275&lt;=Formato!$P$2,H275&lt;=Formato!$P$2,I275&lt;=Formato!$P$2,J275&lt;=Formato!$Q$2,K275&lt;=Formato!$O$2),Formato!$N$2,IF(AND(G275&lt;=Formato!$P$3,H275&lt;=Formato!$P$3,I275&lt;=Formato!$P$3,J275&lt;=Formato!$Q$3,K275&lt;=Formato!$O$3),Formato!$N$3,IF(AND(G275&lt;=Formato!$P$4,H275&lt;=Formato!$P$4,I275&lt;=Formato!$P$4,J275&lt;=Formato!$Q$4,K275&lt;=Formato!$O$4),Formato!$N$4,IF(AND(G275&lt;=Formato!$P$5,H275&lt;=Formato!$P$5,I275&lt;=Formato!$P$5,J275&lt;=Formato!$Q$5,K275&lt;=Formato!$O$5),Formato!$N$5,IF(AND(G275&lt;=Formato!$P$6,H275&lt;=Formato!$P$6,I275&lt;=Formato!$P$6,J275&lt;=Formato!$Q$6,K275&lt;=Formato!$O$6),Formato!$N$6,IF(AND(G275&lt;=Formato!$P$7,H275&lt;=Formato!$P$7,I275&lt;=Formato!$P$7,J275&lt;=Formato!$Q$7,K275&lt;=Formato!$O$7),Formato!$N$7,IF(AND(G275&lt;=Formato!$P$8,H275&lt;=Formato!$P$8,I275&lt;=Formato!$P$8,J275&lt;=Formato!$Q$8,K275&lt;=Formato!$O$8),Formato!$N$8,IF(AND(G275&lt;=Formato!$P$9,H275&lt;=Formato!$P$9,I275&lt;=Formato!$P$9,J275&lt;=Formato!$Q$9,K275&lt;=Formato!$O$9),Formato!$N$9,IF(AND(G275&lt;=Formato!$P$10,H275&lt;=Formato!$P$10,I275&lt;=Formato!$P$10,J275&lt;=Formato!$Q$10,K275&lt;=Formato!$O$10),Formato!$N$10,Formato!$N$11)))))))))</f>
        <v>XXXS</v>
      </c>
      <c r="M275" s="57">
        <f>VLOOKUP(L275,'Tamaños FBR'!$B$3:$F$12,5,0)*F275</f>
        <v>0</v>
      </c>
    </row>
    <row r="276" spans="2:13" ht="14.25" customHeight="1" x14ac:dyDescent="0.25">
      <c r="B276" s="53"/>
      <c r="C276" s="53"/>
      <c r="D276" s="53"/>
      <c r="E276" s="53"/>
      <c r="F276" s="53"/>
      <c r="G276" s="53"/>
      <c r="H276" s="53"/>
      <c r="I276" s="53"/>
      <c r="J276" s="48">
        <f t="shared" si="6"/>
        <v>0</v>
      </c>
      <c r="K276" s="69"/>
      <c r="L276" s="70" t="str">
        <f>IF(AND(G276&lt;=Formato!$P$2,H276&lt;=Formato!$P$2,I276&lt;=Formato!$P$2,J276&lt;=Formato!$Q$2,K276&lt;=Formato!$O$2),Formato!$N$2,IF(AND(G276&lt;=Formato!$P$3,H276&lt;=Formato!$P$3,I276&lt;=Formato!$P$3,J276&lt;=Formato!$Q$3,K276&lt;=Formato!$O$3),Formato!$N$3,IF(AND(G276&lt;=Formato!$P$4,H276&lt;=Formato!$P$4,I276&lt;=Formato!$P$4,J276&lt;=Formato!$Q$4,K276&lt;=Formato!$O$4),Formato!$N$4,IF(AND(G276&lt;=Formato!$P$5,H276&lt;=Formato!$P$5,I276&lt;=Formato!$P$5,J276&lt;=Formato!$Q$5,K276&lt;=Formato!$O$5),Formato!$N$5,IF(AND(G276&lt;=Formato!$P$6,H276&lt;=Formato!$P$6,I276&lt;=Formato!$P$6,J276&lt;=Formato!$Q$6,K276&lt;=Formato!$O$6),Formato!$N$6,IF(AND(G276&lt;=Formato!$P$7,H276&lt;=Formato!$P$7,I276&lt;=Formato!$P$7,J276&lt;=Formato!$Q$7,K276&lt;=Formato!$O$7),Formato!$N$7,IF(AND(G276&lt;=Formato!$P$8,H276&lt;=Formato!$P$8,I276&lt;=Formato!$P$8,J276&lt;=Formato!$Q$8,K276&lt;=Formato!$O$8),Formato!$N$8,IF(AND(G276&lt;=Formato!$P$9,H276&lt;=Formato!$P$9,I276&lt;=Formato!$P$9,J276&lt;=Formato!$Q$9,K276&lt;=Formato!$O$9),Formato!$N$9,IF(AND(G276&lt;=Formato!$P$10,H276&lt;=Formato!$P$10,I276&lt;=Formato!$P$10,J276&lt;=Formato!$Q$10,K276&lt;=Formato!$O$10),Formato!$N$10,Formato!$N$11)))))))))</f>
        <v>XXXS</v>
      </c>
      <c r="M276" s="57">
        <f>VLOOKUP(L276,'Tamaños FBR'!$B$3:$F$12,5,0)*F276</f>
        <v>0</v>
      </c>
    </row>
    <row r="277" spans="2:13" ht="14.25" customHeight="1" x14ac:dyDescent="0.25">
      <c r="B277" s="53"/>
      <c r="C277" s="53"/>
      <c r="D277" s="53"/>
      <c r="E277" s="53"/>
      <c r="F277" s="53"/>
      <c r="G277" s="53"/>
      <c r="H277" s="53"/>
      <c r="I277" s="53"/>
      <c r="J277" s="48">
        <f t="shared" si="6"/>
        <v>0</v>
      </c>
      <c r="K277" s="69"/>
      <c r="L277" s="70" t="str">
        <f>IF(AND(G277&lt;=Formato!$P$2,H277&lt;=Formato!$P$2,I277&lt;=Formato!$P$2,J277&lt;=Formato!$Q$2,K277&lt;=Formato!$O$2),Formato!$N$2,IF(AND(G277&lt;=Formato!$P$3,H277&lt;=Formato!$P$3,I277&lt;=Formato!$P$3,J277&lt;=Formato!$Q$3,K277&lt;=Formato!$O$3),Formato!$N$3,IF(AND(G277&lt;=Formato!$P$4,H277&lt;=Formato!$P$4,I277&lt;=Formato!$P$4,J277&lt;=Formato!$Q$4,K277&lt;=Formato!$O$4),Formato!$N$4,IF(AND(G277&lt;=Formato!$P$5,H277&lt;=Formato!$P$5,I277&lt;=Formato!$P$5,J277&lt;=Formato!$Q$5,K277&lt;=Formato!$O$5),Formato!$N$5,IF(AND(G277&lt;=Formato!$P$6,H277&lt;=Formato!$P$6,I277&lt;=Formato!$P$6,J277&lt;=Formato!$Q$6,K277&lt;=Formato!$O$6),Formato!$N$6,IF(AND(G277&lt;=Formato!$P$7,H277&lt;=Formato!$P$7,I277&lt;=Formato!$P$7,J277&lt;=Formato!$Q$7,K277&lt;=Formato!$O$7),Formato!$N$7,IF(AND(G277&lt;=Formato!$P$8,H277&lt;=Formato!$P$8,I277&lt;=Formato!$P$8,J277&lt;=Formato!$Q$8,K277&lt;=Formato!$O$8),Formato!$N$8,IF(AND(G277&lt;=Formato!$P$9,H277&lt;=Formato!$P$9,I277&lt;=Formato!$P$9,J277&lt;=Formato!$Q$9,K277&lt;=Formato!$O$9),Formato!$N$9,IF(AND(G277&lt;=Formato!$P$10,H277&lt;=Formato!$P$10,I277&lt;=Formato!$P$10,J277&lt;=Formato!$Q$10,K277&lt;=Formato!$O$10),Formato!$N$10,Formato!$N$11)))))))))</f>
        <v>XXXS</v>
      </c>
      <c r="M277" s="57">
        <f>VLOOKUP(L277,'Tamaños FBR'!$B$3:$F$12,5,0)*F277</f>
        <v>0</v>
      </c>
    </row>
    <row r="278" spans="2:13" ht="14.25" customHeight="1" x14ac:dyDescent="0.25">
      <c r="B278" s="53"/>
      <c r="C278" s="53"/>
      <c r="D278" s="53"/>
      <c r="E278" s="53"/>
      <c r="F278" s="53"/>
      <c r="G278" s="53"/>
      <c r="H278" s="53"/>
      <c r="I278" s="53"/>
      <c r="J278" s="48">
        <f t="shared" si="6"/>
        <v>0</v>
      </c>
      <c r="K278" s="69"/>
      <c r="L278" s="70" t="str">
        <f>IF(AND(G278&lt;=Formato!$P$2,H278&lt;=Formato!$P$2,I278&lt;=Formato!$P$2,J278&lt;=Formato!$Q$2,K278&lt;=Formato!$O$2),Formato!$N$2,IF(AND(G278&lt;=Formato!$P$3,H278&lt;=Formato!$P$3,I278&lt;=Formato!$P$3,J278&lt;=Formato!$Q$3,K278&lt;=Formato!$O$3),Formato!$N$3,IF(AND(G278&lt;=Formato!$P$4,H278&lt;=Formato!$P$4,I278&lt;=Formato!$P$4,J278&lt;=Formato!$Q$4,K278&lt;=Formato!$O$4),Formato!$N$4,IF(AND(G278&lt;=Formato!$P$5,H278&lt;=Formato!$P$5,I278&lt;=Formato!$P$5,J278&lt;=Formato!$Q$5,K278&lt;=Formato!$O$5),Formato!$N$5,IF(AND(G278&lt;=Formato!$P$6,H278&lt;=Formato!$P$6,I278&lt;=Formato!$P$6,J278&lt;=Formato!$Q$6,K278&lt;=Formato!$O$6),Formato!$N$6,IF(AND(G278&lt;=Formato!$P$7,H278&lt;=Formato!$P$7,I278&lt;=Formato!$P$7,J278&lt;=Formato!$Q$7,K278&lt;=Formato!$O$7),Formato!$N$7,IF(AND(G278&lt;=Formato!$P$8,H278&lt;=Formato!$P$8,I278&lt;=Formato!$P$8,J278&lt;=Formato!$Q$8,K278&lt;=Formato!$O$8),Formato!$N$8,IF(AND(G278&lt;=Formato!$P$9,H278&lt;=Formato!$P$9,I278&lt;=Formato!$P$9,J278&lt;=Formato!$Q$9,K278&lt;=Formato!$O$9),Formato!$N$9,IF(AND(G278&lt;=Formato!$P$10,H278&lt;=Formato!$P$10,I278&lt;=Formato!$P$10,J278&lt;=Formato!$Q$10,K278&lt;=Formato!$O$10),Formato!$N$10,Formato!$N$11)))))))))</f>
        <v>XXXS</v>
      </c>
      <c r="M278" s="57">
        <f>VLOOKUP(L278,'Tamaños FBR'!$B$3:$F$12,5,0)*F278</f>
        <v>0</v>
      </c>
    </row>
    <row r="279" spans="2:13" ht="14.25" customHeight="1" x14ac:dyDescent="0.25">
      <c r="B279" s="53"/>
      <c r="C279" s="53"/>
      <c r="D279" s="53"/>
      <c r="E279" s="53"/>
      <c r="F279" s="53"/>
      <c r="G279" s="53"/>
      <c r="H279" s="53"/>
      <c r="I279" s="53"/>
      <c r="J279" s="48">
        <f t="shared" si="6"/>
        <v>0</v>
      </c>
      <c r="K279" s="69"/>
      <c r="L279" s="70" t="str">
        <f>IF(AND(G279&lt;=Formato!$P$2,H279&lt;=Formato!$P$2,I279&lt;=Formato!$P$2,J279&lt;=Formato!$Q$2,K279&lt;=Formato!$O$2),Formato!$N$2,IF(AND(G279&lt;=Formato!$P$3,H279&lt;=Formato!$P$3,I279&lt;=Formato!$P$3,J279&lt;=Formato!$Q$3,K279&lt;=Formato!$O$3),Formato!$N$3,IF(AND(G279&lt;=Formato!$P$4,H279&lt;=Formato!$P$4,I279&lt;=Formato!$P$4,J279&lt;=Formato!$Q$4,K279&lt;=Formato!$O$4),Formato!$N$4,IF(AND(G279&lt;=Formato!$P$5,H279&lt;=Formato!$P$5,I279&lt;=Formato!$P$5,J279&lt;=Formato!$Q$5,K279&lt;=Formato!$O$5),Formato!$N$5,IF(AND(G279&lt;=Formato!$P$6,H279&lt;=Formato!$P$6,I279&lt;=Formato!$P$6,J279&lt;=Formato!$Q$6,K279&lt;=Formato!$O$6),Formato!$N$6,IF(AND(G279&lt;=Formato!$P$7,H279&lt;=Formato!$P$7,I279&lt;=Formato!$P$7,J279&lt;=Formato!$Q$7,K279&lt;=Formato!$O$7),Formato!$N$7,IF(AND(G279&lt;=Formato!$P$8,H279&lt;=Formato!$P$8,I279&lt;=Formato!$P$8,J279&lt;=Formato!$Q$8,K279&lt;=Formato!$O$8),Formato!$N$8,IF(AND(G279&lt;=Formato!$P$9,H279&lt;=Formato!$P$9,I279&lt;=Formato!$P$9,J279&lt;=Formato!$Q$9,K279&lt;=Formato!$O$9),Formato!$N$9,IF(AND(G279&lt;=Formato!$P$10,H279&lt;=Formato!$P$10,I279&lt;=Formato!$P$10,J279&lt;=Formato!$Q$10,K279&lt;=Formato!$O$10),Formato!$N$10,Formato!$N$11)))))))))</f>
        <v>XXXS</v>
      </c>
      <c r="M279" s="57">
        <f>VLOOKUP(L279,'Tamaños FBR'!$B$3:$F$12,5,0)*F279</f>
        <v>0</v>
      </c>
    </row>
    <row r="280" spans="2:13" ht="14.25" customHeight="1" x14ac:dyDescent="0.25">
      <c r="B280" s="53"/>
      <c r="C280" s="53"/>
      <c r="D280" s="53"/>
      <c r="E280" s="53"/>
      <c r="F280" s="53"/>
      <c r="G280" s="53"/>
      <c r="H280" s="53"/>
      <c r="I280" s="53"/>
      <c r="J280" s="48">
        <f t="shared" si="6"/>
        <v>0</v>
      </c>
      <c r="K280" s="69"/>
      <c r="L280" s="70" t="str">
        <f>IF(AND(G280&lt;=Formato!$P$2,H280&lt;=Formato!$P$2,I280&lt;=Formato!$P$2,J280&lt;=Formato!$Q$2,K280&lt;=Formato!$O$2),Formato!$N$2,IF(AND(G280&lt;=Formato!$P$3,H280&lt;=Formato!$P$3,I280&lt;=Formato!$P$3,J280&lt;=Formato!$Q$3,K280&lt;=Formato!$O$3),Formato!$N$3,IF(AND(G280&lt;=Formato!$P$4,H280&lt;=Formato!$P$4,I280&lt;=Formato!$P$4,J280&lt;=Formato!$Q$4,K280&lt;=Formato!$O$4),Formato!$N$4,IF(AND(G280&lt;=Formato!$P$5,H280&lt;=Formato!$P$5,I280&lt;=Formato!$P$5,J280&lt;=Formato!$Q$5,K280&lt;=Formato!$O$5),Formato!$N$5,IF(AND(G280&lt;=Formato!$P$6,H280&lt;=Formato!$P$6,I280&lt;=Formato!$P$6,J280&lt;=Formato!$Q$6,K280&lt;=Formato!$O$6),Formato!$N$6,IF(AND(G280&lt;=Formato!$P$7,H280&lt;=Formato!$P$7,I280&lt;=Formato!$P$7,J280&lt;=Formato!$Q$7,K280&lt;=Formato!$O$7),Formato!$N$7,IF(AND(G280&lt;=Formato!$P$8,H280&lt;=Formato!$P$8,I280&lt;=Formato!$P$8,J280&lt;=Formato!$Q$8,K280&lt;=Formato!$O$8),Formato!$N$8,IF(AND(G280&lt;=Formato!$P$9,H280&lt;=Formato!$P$9,I280&lt;=Formato!$P$9,J280&lt;=Formato!$Q$9,K280&lt;=Formato!$O$9),Formato!$N$9,IF(AND(G280&lt;=Formato!$P$10,H280&lt;=Formato!$P$10,I280&lt;=Formato!$P$10,J280&lt;=Formato!$Q$10,K280&lt;=Formato!$O$10),Formato!$N$10,Formato!$N$11)))))))))</f>
        <v>XXXS</v>
      </c>
      <c r="M280" s="57">
        <f>VLOOKUP(L280,'Tamaños FBR'!$B$3:$F$12,5,0)*F280</f>
        <v>0</v>
      </c>
    </row>
    <row r="281" spans="2:13" ht="14.25" customHeight="1" x14ac:dyDescent="0.25">
      <c r="B281" s="53"/>
      <c r="C281" s="53"/>
      <c r="D281" s="53"/>
      <c r="E281" s="53"/>
      <c r="F281" s="53"/>
      <c r="G281" s="53"/>
      <c r="H281" s="53"/>
      <c r="I281" s="53"/>
      <c r="J281" s="48">
        <f t="shared" si="6"/>
        <v>0</v>
      </c>
      <c r="K281" s="69"/>
      <c r="L281" s="70" t="str">
        <f>IF(AND(G281&lt;=Formato!$P$2,H281&lt;=Formato!$P$2,I281&lt;=Formato!$P$2,J281&lt;=Formato!$Q$2,K281&lt;=Formato!$O$2),Formato!$N$2,IF(AND(G281&lt;=Formato!$P$3,H281&lt;=Formato!$P$3,I281&lt;=Formato!$P$3,J281&lt;=Formato!$Q$3,K281&lt;=Formato!$O$3),Formato!$N$3,IF(AND(G281&lt;=Formato!$P$4,H281&lt;=Formato!$P$4,I281&lt;=Formato!$P$4,J281&lt;=Formato!$Q$4,K281&lt;=Formato!$O$4),Formato!$N$4,IF(AND(G281&lt;=Formato!$P$5,H281&lt;=Formato!$P$5,I281&lt;=Formato!$P$5,J281&lt;=Formato!$Q$5,K281&lt;=Formato!$O$5),Formato!$N$5,IF(AND(G281&lt;=Formato!$P$6,H281&lt;=Formato!$P$6,I281&lt;=Formato!$P$6,J281&lt;=Formato!$Q$6,K281&lt;=Formato!$O$6),Formato!$N$6,IF(AND(G281&lt;=Formato!$P$7,H281&lt;=Formato!$P$7,I281&lt;=Formato!$P$7,J281&lt;=Formato!$Q$7,K281&lt;=Formato!$O$7),Formato!$N$7,IF(AND(G281&lt;=Formato!$P$8,H281&lt;=Formato!$P$8,I281&lt;=Formato!$P$8,J281&lt;=Formato!$Q$8,K281&lt;=Formato!$O$8),Formato!$N$8,IF(AND(G281&lt;=Formato!$P$9,H281&lt;=Formato!$P$9,I281&lt;=Formato!$P$9,J281&lt;=Formato!$Q$9,K281&lt;=Formato!$O$9),Formato!$N$9,IF(AND(G281&lt;=Formato!$P$10,H281&lt;=Formato!$P$10,I281&lt;=Formato!$P$10,J281&lt;=Formato!$Q$10,K281&lt;=Formato!$O$10),Formato!$N$10,Formato!$N$11)))))))))</f>
        <v>XXXS</v>
      </c>
      <c r="M281" s="57">
        <f>VLOOKUP(L281,'Tamaños FBR'!$B$3:$F$12,5,0)*F281</f>
        <v>0</v>
      </c>
    </row>
    <row r="282" spans="2:13" ht="14.25" customHeight="1" x14ac:dyDescent="0.25">
      <c r="B282" s="53"/>
      <c r="C282" s="53"/>
      <c r="D282" s="53"/>
      <c r="E282" s="53"/>
      <c r="F282" s="53"/>
      <c r="G282" s="53"/>
      <c r="H282" s="53"/>
      <c r="I282" s="53"/>
      <c r="J282" s="48">
        <f t="shared" si="6"/>
        <v>0</v>
      </c>
      <c r="K282" s="69"/>
      <c r="L282" s="70" t="str">
        <f>IF(AND(G282&lt;=Formato!$P$2,H282&lt;=Formato!$P$2,I282&lt;=Formato!$P$2,J282&lt;=Formato!$Q$2,K282&lt;=Formato!$O$2),Formato!$N$2,IF(AND(G282&lt;=Formato!$P$3,H282&lt;=Formato!$P$3,I282&lt;=Formato!$P$3,J282&lt;=Formato!$Q$3,K282&lt;=Formato!$O$3),Formato!$N$3,IF(AND(G282&lt;=Formato!$P$4,H282&lt;=Formato!$P$4,I282&lt;=Formato!$P$4,J282&lt;=Formato!$Q$4,K282&lt;=Formato!$O$4),Formato!$N$4,IF(AND(G282&lt;=Formato!$P$5,H282&lt;=Formato!$P$5,I282&lt;=Formato!$P$5,J282&lt;=Formato!$Q$5,K282&lt;=Formato!$O$5),Formato!$N$5,IF(AND(G282&lt;=Formato!$P$6,H282&lt;=Formato!$P$6,I282&lt;=Formato!$P$6,J282&lt;=Formato!$Q$6,K282&lt;=Formato!$O$6),Formato!$N$6,IF(AND(G282&lt;=Formato!$P$7,H282&lt;=Formato!$P$7,I282&lt;=Formato!$P$7,J282&lt;=Formato!$Q$7,K282&lt;=Formato!$O$7),Formato!$N$7,IF(AND(G282&lt;=Formato!$P$8,H282&lt;=Formato!$P$8,I282&lt;=Formato!$P$8,J282&lt;=Formato!$Q$8,K282&lt;=Formato!$O$8),Formato!$N$8,IF(AND(G282&lt;=Formato!$P$9,H282&lt;=Formato!$P$9,I282&lt;=Formato!$P$9,J282&lt;=Formato!$Q$9,K282&lt;=Formato!$O$9),Formato!$N$9,IF(AND(G282&lt;=Formato!$P$10,H282&lt;=Formato!$P$10,I282&lt;=Formato!$P$10,J282&lt;=Formato!$Q$10,K282&lt;=Formato!$O$10),Formato!$N$10,Formato!$N$11)))))))))</f>
        <v>XXXS</v>
      </c>
      <c r="M282" s="57">
        <f>VLOOKUP(L282,'Tamaños FBR'!$B$3:$F$12,5,0)*F282</f>
        <v>0</v>
      </c>
    </row>
    <row r="283" spans="2:13" ht="14.25" customHeight="1" x14ac:dyDescent="0.25">
      <c r="B283" s="53"/>
      <c r="C283" s="53"/>
      <c r="D283" s="53"/>
      <c r="E283" s="53"/>
      <c r="F283" s="53"/>
      <c r="G283" s="53"/>
      <c r="H283" s="53"/>
      <c r="I283" s="53"/>
      <c r="J283" s="48">
        <f t="shared" si="6"/>
        <v>0</v>
      </c>
      <c r="K283" s="69"/>
      <c r="L283" s="70" t="str">
        <f>IF(AND(G283&lt;=Formato!$P$2,H283&lt;=Formato!$P$2,I283&lt;=Formato!$P$2,J283&lt;=Formato!$Q$2,K283&lt;=Formato!$O$2),Formato!$N$2,IF(AND(G283&lt;=Formato!$P$3,H283&lt;=Formato!$P$3,I283&lt;=Formato!$P$3,J283&lt;=Formato!$Q$3,K283&lt;=Formato!$O$3),Formato!$N$3,IF(AND(G283&lt;=Formato!$P$4,H283&lt;=Formato!$P$4,I283&lt;=Formato!$P$4,J283&lt;=Formato!$Q$4,K283&lt;=Formato!$O$4),Formato!$N$4,IF(AND(G283&lt;=Formato!$P$5,H283&lt;=Formato!$P$5,I283&lt;=Formato!$P$5,J283&lt;=Formato!$Q$5,K283&lt;=Formato!$O$5),Formato!$N$5,IF(AND(G283&lt;=Formato!$P$6,H283&lt;=Formato!$P$6,I283&lt;=Formato!$P$6,J283&lt;=Formato!$Q$6,K283&lt;=Formato!$O$6),Formato!$N$6,IF(AND(G283&lt;=Formato!$P$7,H283&lt;=Formato!$P$7,I283&lt;=Formato!$P$7,J283&lt;=Formato!$Q$7,K283&lt;=Formato!$O$7),Formato!$N$7,IF(AND(G283&lt;=Formato!$P$8,H283&lt;=Formato!$P$8,I283&lt;=Formato!$P$8,J283&lt;=Formato!$Q$8,K283&lt;=Formato!$O$8),Formato!$N$8,IF(AND(G283&lt;=Formato!$P$9,H283&lt;=Formato!$P$9,I283&lt;=Formato!$P$9,J283&lt;=Formato!$Q$9,K283&lt;=Formato!$O$9),Formato!$N$9,IF(AND(G283&lt;=Formato!$P$10,H283&lt;=Formato!$P$10,I283&lt;=Formato!$P$10,J283&lt;=Formato!$Q$10,K283&lt;=Formato!$O$10),Formato!$N$10,Formato!$N$11)))))))))</f>
        <v>XXXS</v>
      </c>
      <c r="M283" s="57">
        <f>VLOOKUP(L283,'Tamaños FBR'!$B$3:$F$12,5,0)*F283</f>
        <v>0</v>
      </c>
    </row>
    <row r="284" spans="2:13" ht="14.25" customHeight="1" x14ac:dyDescent="0.25">
      <c r="B284" s="53"/>
      <c r="C284" s="53"/>
      <c r="D284" s="53"/>
      <c r="E284" s="53"/>
      <c r="F284" s="53"/>
      <c r="G284" s="53"/>
      <c r="H284" s="53"/>
      <c r="I284" s="53"/>
      <c r="J284" s="48">
        <f t="shared" si="6"/>
        <v>0</v>
      </c>
      <c r="K284" s="69"/>
      <c r="L284" s="70" t="str">
        <f>IF(AND(G284&lt;=Formato!$P$2,H284&lt;=Formato!$P$2,I284&lt;=Formato!$P$2,J284&lt;=Formato!$Q$2,K284&lt;=Formato!$O$2),Formato!$N$2,IF(AND(G284&lt;=Formato!$P$3,H284&lt;=Formato!$P$3,I284&lt;=Formato!$P$3,J284&lt;=Formato!$Q$3,K284&lt;=Formato!$O$3),Formato!$N$3,IF(AND(G284&lt;=Formato!$P$4,H284&lt;=Formato!$P$4,I284&lt;=Formato!$P$4,J284&lt;=Formato!$Q$4,K284&lt;=Formato!$O$4),Formato!$N$4,IF(AND(G284&lt;=Formato!$P$5,H284&lt;=Formato!$P$5,I284&lt;=Formato!$P$5,J284&lt;=Formato!$Q$5,K284&lt;=Formato!$O$5),Formato!$N$5,IF(AND(G284&lt;=Formato!$P$6,H284&lt;=Formato!$P$6,I284&lt;=Formato!$P$6,J284&lt;=Formato!$Q$6,K284&lt;=Formato!$O$6),Formato!$N$6,IF(AND(G284&lt;=Formato!$P$7,H284&lt;=Formato!$P$7,I284&lt;=Formato!$P$7,J284&lt;=Formato!$Q$7,K284&lt;=Formato!$O$7),Formato!$N$7,IF(AND(G284&lt;=Formato!$P$8,H284&lt;=Formato!$P$8,I284&lt;=Formato!$P$8,J284&lt;=Formato!$Q$8,K284&lt;=Formato!$O$8),Formato!$N$8,IF(AND(G284&lt;=Formato!$P$9,H284&lt;=Formato!$P$9,I284&lt;=Formato!$P$9,J284&lt;=Formato!$Q$9,K284&lt;=Formato!$O$9),Formato!$N$9,IF(AND(G284&lt;=Formato!$P$10,H284&lt;=Formato!$P$10,I284&lt;=Formato!$P$10,J284&lt;=Formato!$Q$10,K284&lt;=Formato!$O$10),Formato!$N$10,Formato!$N$11)))))))))</f>
        <v>XXXS</v>
      </c>
      <c r="M284" s="57">
        <f>VLOOKUP(L284,'Tamaños FBR'!$B$3:$F$12,5,0)*F284</f>
        <v>0</v>
      </c>
    </row>
    <row r="285" spans="2:13" ht="14.25" customHeight="1" x14ac:dyDescent="0.25">
      <c r="B285" s="53"/>
      <c r="C285" s="53"/>
      <c r="D285" s="53"/>
      <c r="E285" s="53"/>
      <c r="F285" s="53"/>
      <c r="G285" s="53"/>
      <c r="H285" s="53"/>
      <c r="I285" s="53"/>
      <c r="J285" s="48">
        <f t="shared" si="6"/>
        <v>0</v>
      </c>
      <c r="K285" s="69"/>
      <c r="L285" s="70" t="str">
        <f>IF(AND(G285&lt;=Formato!$P$2,H285&lt;=Formato!$P$2,I285&lt;=Formato!$P$2,J285&lt;=Formato!$Q$2,K285&lt;=Formato!$O$2),Formato!$N$2,IF(AND(G285&lt;=Formato!$P$3,H285&lt;=Formato!$P$3,I285&lt;=Formato!$P$3,J285&lt;=Formato!$Q$3,K285&lt;=Formato!$O$3),Formato!$N$3,IF(AND(G285&lt;=Formato!$P$4,H285&lt;=Formato!$P$4,I285&lt;=Formato!$P$4,J285&lt;=Formato!$Q$4,K285&lt;=Formato!$O$4),Formato!$N$4,IF(AND(G285&lt;=Formato!$P$5,H285&lt;=Formato!$P$5,I285&lt;=Formato!$P$5,J285&lt;=Formato!$Q$5,K285&lt;=Formato!$O$5),Formato!$N$5,IF(AND(G285&lt;=Formato!$P$6,H285&lt;=Formato!$P$6,I285&lt;=Formato!$P$6,J285&lt;=Formato!$Q$6,K285&lt;=Formato!$O$6),Formato!$N$6,IF(AND(G285&lt;=Formato!$P$7,H285&lt;=Formato!$P$7,I285&lt;=Formato!$P$7,J285&lt;=Formato!$Q$7,K285&lt;=Formato!$O$7),Formato!$N$7,IF(AND(G285&lt;=Formato!$P$8,H285&lt;=Formato!$P$8,I285&lt;=Formato!$P$8,J285&lt;=Formato!$Q$8,K285&lt;=Formato!$O$8),Formato!$N$8,IF(AND(G285&lt;=Formato!$P$9,H285&lt;=Formato!$P$9,I285&lt;=Formato!$P$9,J285&lt;=Formato!$Q$9,K285&lt;=Formato!$O$9),Formato!$N$9,IF(AND(G285&lt;=Formato!$P$10,H285&lt;=Formato!$P$10,I285&lt;=Formato!$P$10,J285&lt;=Formato!$Q$10,K285&lt;=Formato!$O$10),Formato!$N$10,Formato!$N$11)))))))))</f>
        <v>XXXS</v>
      </c>
      <c r="M285" s="57">
        <f>VLOOKUP(L285,'Tamaños FBR'!$B$3:$F$12,5,0)*F285</f>
        <v>0</v>
      </c>
    </row>
    <row r="286" spans="2:13" ht="14.25" customHeight="1" x14ac:dyDescent="0.25">
      <c r="B286" s="53"/>
      <c r="C286" s="53"/>
      <c r="D286" s="53"/>
      <c r="E286" s="53"/>
      <c r="F286" s="53"/>
      <c r="G286" s="53"/>
      <c r="H286" s="53"/>
      <c r="I286" s="53"/>
      <c r="J286" s="48">
        <f t="shared" si="6"/>
        <v>0</v>
      </c>
      <c r="K286" s="69"/>
      <c r="L286" s="70" t="str">
        <f>IF(AND(G286&lt;=Formato!$P$2,H286&lt;=Formato!$P$2,I286&lt;=Formato!$P$2,J286&lt;=Formato!$Q$2,K286&lt;=Formato!$O$2),Formato!$N$2,IF(AND(G286&lt;=Formato!$P$3,H286&lt;=Formato!$P$3,I286&lt;=Formato!$P$3,J286&lt;=Formato!$Q$3,K286&lt;=Formato!$O$3),Formato!$N$3,IF(AND(G286&lt;=Formato!$P$4,H286&lt;=Formato!$P$4,I286&lt;=Formato!$P$4,J286&lt;=Formato!$Q$4,K286&lt;=Formato!$O$4),Formato!$N$4,IF(AND(G286&lt;=Formato!$P$5,H286&lt;=Formato!$P$5,I286&lt;=Formato!$P$5,J286&lt;=Formato!$Q$5,K286&lt;=Formato!$O$5),Formato!$N$5,IF(AND(G286&lt;=Formato!$P$6,H286&lt;=Formato!$P$6,I286&lt;=Formato!$P$6,J286&lt;=Formato!$Q$6,K286&lt;=Formato!$O$6),Formato!$N$6,IF(AND(G286&lt;=Formato!$P$7,H286&lt;=Formato!$P$7,I286&lt;=Formato!$P$7,J286&lt;=Formato!$Q$7,K286&lt;=Formato!$O$7),Formato!$N$7,IF(AND(G286&lt;=Formato!$P$8,H286&lt;=Formato!$P$8,I286&lt;=Formato!$P$8,J286&lt;=Formato!$Q$8,K286&lt;=Formato!$O$8),Formato!$N$8,IF(AND(G286&lt;=Formato!$P$9,H286&lt;=Formato!$P$9,I286&lt;=Formato!$P$9,J286&lt;=Formato!$Q$9,K286&lt;=Formato!$O$9),Formato!$N$9,IF(AND(G286&lt;=Formato!$P$10,H286&lt;=Formato!$P$10,I286&lt;=Formato!$P$10,J286&lt;=Formato!$Q$10,K286&lt;=Formato!$O$10),Formato!$N$10,Formato!$N$11)))))))))</f>
        <v>XXXS</v>
      </c>
      <c r="M286" s="57">
        <f>VLOOKUP(L286,'Tamaños FBR'!$B$3:$F$12,5,0)*F286</f>
        <v>0</v>
      </c>
    </row>
    <row r="287" spans="2:13" ht="14.25" customHeight="1" x14ac:dyDescent="0.25">
      <c r="B287" s="53"/>
      <c r="C287" s="53"/>
      <c r="D287" s="53"/>
      <c r="E287" s="53"/>
      <c r="F287" s="53"/>
      <c r="G287" s="53"/>
      <c r="H287" s="53"/>
      <c r="I287" s="53"/>
      <c r="J287" s="48">
        <f t="shared" si="6"/>
        <v>0</v>
      </c>
      <c r="K287" s="69"/>
      <c r="L287" s="70" t="str">
        <f>IF(AND(G287&lt;=Formato!$P$2,H287&lt;=Formato!$P$2,I287&lt;=Formato!$P$2,J287&lt;=Formato!$Q$2,K287&lt;=Formato!$O$2),Formato!$N$2,IF(AND(G287&lt;=Formato!$P$3,H287&lt;=Formato!$P$3,I287&lt;=Formato!$P$3,J287&lt;=Formato!$Q$3,K287&lt;=Formato!$O$3),Formato!$N$3,IF(AND(G287&lt;=Formato!$P$4,H287&lt;=Formato!$P$4,I287&lt;=Formato!$P$4,J287&lt;=Formato!$Q$4,K287&lt;=Formato!$O$4),Formato!$N$4,IF(AND(G287&lt;=Formato!$P$5,H287&lt;=Formato!$P$5,I287&lt;=Formato!$P$5,J287&lt;=Formato!$Q$5,K287&lt;=Formato!$O$5),Formato!$N$5,IF(AND(G287&lt;=Formato!$P$6,H287&lt;=Formato!$P$6,I287&lt;=Formato!$P$6,J287&lt;=Formato!$Q$6,K287&lt;=Formato!$O$6),Formato!$N$6,IF(AND(G287&lt;=Formato!$P$7,H287&lt;=Formato!$P$7,I287&lt;=Formato!$P$7,J287&lt;=Formato!$Q$7,K287&lt;=Formato!$O$7),Formato!$N$7,IF(AND(G287&lt;=Formato!$P$8,H287&lt;=Formato!$P$8,I287&lt;=Formato!$P$8,J287&lt;=Formato!$Q$8,K287&lt;=Formato!$O$8),Formato!$N$8,IF(AND(G287&lt;=Formato!$P$9,H287&lt;=Formato!$P$9,I287&lt;=Formato!$P$9,J287&lt;=Formato!$Q$9,K287&lt;=Formato!$O$9),Formato!$N$9,IF(AND(G287&lt;=Formato!$P$10,H287&lt;=Formato!$P$10,I287&lt;=Formato!$P$10,J287&lt;=Formato!$Q$10,K287&lt;=Formato!$O$10),Formato!$N$10,Formato!$N$11)))))))))</f>
        <v>XXXS</v>
      </c>
      <c r="M287" s="57">
        <f>VLOOKUP(L287,'Tamaños FBR'!$B$3:$F$12,5,0)*F287</f>
        <v>0</v>
      </c>
    </row>
    <row r="288" spans="2:13" ht="14.25" customHeight="1" x14ac:dyDescent="0.25">
      <c r="B288" s="53"/>
      <c r="C288" s="53"/>
      <c r="D288" s="53"/>
      <c r="E288" s="53"/>
      <c r="F288" s="53"/>
      <c r="G288" s="53"/>
      <c r="H288" s="53"/>
      <c r="I288" s="53"/>
      <c r="J288" s="48">
        <f t="shared" si="6"/>
        <v>0</v>
      </c>
      <c r="K288" s="69"/>
      <c r="L288" s="70" t="str">
        <f>IF(AND(G288&lt;=Formato!$P$2,H288&lt;=Formato!$P$2,I288&lt;=Formato!$P$2,J288&lt;=Formato!$Q$2,K288&lt;=Formato!$O$2),Formato!$N$2,IF(AND(G288&lt;=Formato!$P$3,H288&lt;=Formato!$P$3,I288&lt;=Formato!$P$3,J288&lt;=Formato!$Q$3,K288&lt;=Formato!$O$3),Formato!$N$3,IF(AND(G288&lt;=Formato!$P$4,H288&lt;=Formato!$P$4,I288&lt;=Formato!$P$4,J288&lt;=Formato!$Q$4,K288&lt;=Formato!$O$4),Formato!$N$4,IF(AND(G288&lt;=Formato!$P$5,H288&lt;=Formato!$P$5,I288&lt;=Formato!$P$5,J288&lt;=Formato!$Q$5,K288&lt;=Formato!$O$5),Formato!$N$5,IF(AND(G288&lt;=Formato!$P$6,H288&lt;=Formato!$P$6,I288&lt;=Formato!$P$6,J288&lt;=Formato!$Q$6,K288&lt;=Formato!$O$6),Formato!$N$6,IF(AND(G288&lt;=Formato!$P$7,H288&lt;=Formato!$P$7,I288&lt;=Formato!$P$7,J288&lt;=Formato!$Q$7,K288&lt;=Formato!$O$7),Formato!$N$7,IF(AND(G288&lt;=Formato!$P$8,H288&lt;=Formato!$P$8,I288&lt;=Formato!$P$8,J288&lt;=Formato!$Q$8,K288&lt;=Formato!$O$8),Formato!$N$8,IF(AND(G288&lt;=Formato!$P$9,H288&lt;=Formato!$P$9,I288&lt;=Formato!$P$9,J288&lt;=Formato!$Q$9,K288&lt;=Formato!$O$9),Formato!$N$9,IF(AND(G288&lt;=Formato!$P$10,H288&lt;=Formato!$P$10,I288&lt;=Formato!$P$10,J288&lt;=Formato!$Q$10,K288&lt;=Formato!$O$10),Formato!$N$10,Formato!$N$11)))))))))</f>
        <v>XXXS</v>
      </c>
      <c r="M288" s="57">
        <f>VLOOKUP(L288,'Tamaños FBR'!$B$3:$F$12,5,0)*F288</f>
        <v>0</v>
      </c>
    </row>
    <row r="289" spans="2:13" ht="14.25" customHeight="1" x14ac:dyDescent="0.25">
      <c r="B289" s="53"/>
      <c r="C289" s="53"/>
      <c r="D289" s="53"/>
      <c r="E289" s="53"/>
      <c r="F289" s="53"/>
      <c r="G289" s="53"/>
      <c r="H289" s="53"/>
      <c r="I289" s="53"/>
      <c r="J289" s="48">
        <f t="shared" si="6"/>
        <v>0</v>
      </c>
      <c r="K289" s="69"/>
      <c r="L289" s="70" t="str">
        <f>IF(AND(G289&lt;=Formato!$P$2,H289&lt;=Formato!$P$2,I289&lt;=Formato!$P$2,J289&lt;=Formato!$Q$2,K289&lt;=Formato!$O$2),Formato!$N$2,IF(AND(G289&lt;=Formato!$P$3,H289&lt;=Formato!$P$3,I289&lt;=Formato!$P$3,J289&lt;=Formato!$Q$3,K289&lt;=Formato!$O$3),Formato!$N$3,IF(AND(G289&lt;=Formato!$P$4,H289&lt;=Formato!$P$4,I289&lt;=Formato!$P$4,J289&lt;=Formato!$Q$4,K289&lt;=Formato!$O$4),Formato!$N$4,IF(AND(G289&lt;=Formato!$P$5,H289&lt;=Formato!$P$5,I289&lt;=Formato!$P$5,J289&lt;=Formato!$Q$5,K289&lt;=Formato!$O$5),Formato!$N$5,IF(AND(G289&lt;=Formato!$P$6,H289&lt;=Formato!$P$6,I289&lt;=Formato!$P$6,J289&lt;=Formato!$Q$6,K289&lt;=Formato!$O$6),Formato!$N$6,IF(AND(G289&lt;=Formato!$P$7,H289&lt;=Formato!$P$7,I289&lt;=Formato!$P$7,J289&lt;=Formato!$Q$7,K289&lt;=Formato!$O$7),Formato!$N$7,IF(AND(G289&lt;=Formato!$P$8,H289&lt;=Formato!$P$8,I289&lt;=Formato!$P$8,J289&lt;=Formato!$Q$8,K289&lt;=Formato!$O$8),Formato!$N$8,IF(AND(G289&lt;=Formato!$P$9,H289&lt;=Formato!$P$9,I289&lt;=Formato!$P$9,J289&lt;=Formato!$Q$9,K289&lt;=Formato!$O$9),Formato!$N$9,IF(AND(G289&lt;=Formato!$P$10,H289&lt;=Formato!$P$10,I289&lt;=Formato!$P$10,J289&lt;=Formato!$Q$10,K289&lt;=Formato!$O$10),Formato!$N$10,Formato!$N$11)))))))))</f>
        <v>XXXS</v>
      </c>
      <c r="M289" s="57">
        <f>VLOOKUP(L289,'Tamaños FBR'!$B$3:$F$12,5,0)*F289</f>
        <v>0</v>
      </c>
    </row>
    <row r="290" spans="2:13" ht="14.25" customHeight="1" x14ac:dyDescent="0.25">
      <c r="B290" s="53"/>
      <c r="C290" s="53"/>
      <c r="D290" s="53"/>
      <c r="E290" s="53"/>
      <c r="F290" s="53"/>
      <c r="G290" s="53"/>
      <c r="H290" s="53"/>
      <c r="I290" s="53"/>
      <c r="J290" s="48">
        <f t="shared" si="6"/>
        <v>0</v>
      </c>
      <c r="K290" s="69"/>
      <c r="L290" s="70" t="str">
        <f>IF(AND(G290&lt;=Formato!$P$2,H290&lt;=Formato!$P$2,I290&lt;=Formato!$P$2,J290&lt;=Formato!$Q$2,K290&lt;=Formato!$O$2),Formato!$N$2,IF(AND(G290&lt;=Formato!$P$3,H290&lt;=Formato!$P$3,I290&lt;=Formato!$P$3,J290&lt;=Formato!$Q$3,K290&lt;=Formato!$O$3),Formato!$N$3,IF(AND(G290&lt;=Formato!$P$4,H290&lt;=Formato!$P$4,I290&lt;=Formato!$P$4,J290&lt;=Formato!$Q$4,K290&lt;=Formato!$O$4),Formato!$N$4,IF(AND(G290&lt;=Formato!$P$5,H290&lt;=Formato!$P$5,I290&lt;=Formato!$P$5,J290&lt;=Formato!$Q$5,K290&lt;=Formato!$O$5),Formato!$N$5,IF(AND(G290&lt;=Formato!$P$6,H290&lt;=Formato!$P$6,I290&lt;=Formato!$P$6,J290&lt;=Formato!$Q$6,K290&lt;=Formato!$O$6),Formato!$N$6,IF(AND(G290&lt;=Formato!$P$7,H290&lt;=Formato!$P$7,I290&lt;=Formato!$P$7,J290&lt;=Formato!$Q$7,K290&lt;=Formato!$O$7),Formato!$N$7,IF(AND(G290&lt;=Formato!$P$8,H290&lt;=Formato!$P$8,I290&lt;=Formato!$P$8,J290&lt;=Formato!$Q$8,K290&lt;=Formato!$O$8),Formato!$N$8,IF(AND(G290&lt;=Formato!$P$9,H290&lt;=Formato!$P$9,I290&lt;=Formato!$P$9,J290&lt;=Formato!$Q$9,K290&lt;=Formato!$O$9),Formato!$N$9,IF(AND(G290&lt;=Formato!$P$10,H290&lt;=Formato!$P$10,I290&lt;=Formato!$P$10,J290&lt;=Formato!$Q$10,K290&lt;=Formato!$O$10),Formato!$N$10,Formato!$N$11)))))))))</f>
        <v>XXXS</v>
      </c>
      <c r="M290" s="57">
        <f>VLOOKUP(L290,'Tamaños FBR'!$B$3:$F$12,5,0)*F290</f>
        <v>0</v>
      </c>
    </row>
    <row r="291" spans="2:13" ht="14.25" customHeight="1" x14ac:dyDescent="0.25">
      <c r="B291" s="53"/>
      <c r="C291" s="53"/>
      <c r="D291" s="53"/>
      <c r="E291" s="53"/>
      <c r="F291" s="53"/>
      <c r="G291" s="53"/>
      <c r="H291" s="53"/>
      <c r="I291" s="53"/>
      <c r="J291" s="48">
        <f t="shared" si="6"/>
        <v>0</v>
      </c>
      <c r="K291" s="69"/>
      <c r="L291" s="70" t="str">
        <f>IF(AND(G291&lt;=Formato!$P$2,H291&lt;=Formato!$P$2,I291&lt;=Formato!$P$2,J291&lt;=Formato!$Q$2,K291&lt;=Formato!$O$2),Formato!$N$2,IF(AND(G291&lt;=Formato!$P$3,H291&lt;=Formato!$P$3,I291&lt;=Formato!$P$3,J291&lt;=Formato!$Q$3,K291&lt;=Formato!$O$3),Formato!$N$3,IF(AND(G291&lt;=Formato!$P$4,H291&lt;=Formato!$P$4,I291&lt;=Formato!$P$4,J291&lt;=Formato!$Q$4,K291&lt;=Formato!$O$4),Formato!$N$4,IF(AND(G291&lt;=Formato!$P$5,H291&lt;=Formato!$P$5,I291&lt;=Formato!$P$5,J291&lt;=Formato!$Q$5,K291&lt;=Formato!$O$5),Formato!$N$5,IF(AND(G291&lt;=Formato!$P$6,H291&lt;=Formato!$P$6,I291&lt;=Formato!$P$6,J291&lt;=Formato!$Q$6,K291&lt;=Formato!$O$6),Formato!$N$6,IF(AND(G291&lt;=Formato!$P$7,H291&lt;=Formato!$P$7,I291&lt;=Formato!$P$7,J291&lt;=Formato!$Q$7,K291&lt;=Formato!$O$7),Formato!$N$7,IF(AND(G291&lt;=Formato!$P$8,H291&lt;=Formato!$P$8,I291&lt;=Formato!$P$8,J291&lt;=Formato!$Q$8,K291&lt;=Formato!$O$8),Formato!$N$8,IF(AND(G291&lt;=Formato!$P$9,H291&lt;=Formato!$P$9,I291&lt;=Formato!$P$9,J291&lt;=Formato!$Q$9,K291&lt;=Formato!$O$9),Formato!$N$9,IF(AND(G291&lt;=Formato!$P$10,H291&lt;=Formato!$P$10,I291&lt;=Formato!$P$10,J291&lt;=Formato!$Q$10,K291&lt;=Formato!$O$10),Formato!$N$10,Formato!$N$11)))))))))</f>
        <v>XXXS</v>
      </c>
      <c r="M291" s="57">
        <f>VLOOKUP(L291,'Tamaños FBR'!$B$3:$F$12,5,0)*F291</f>
        <v>0</v>
      </c>
    </row>
    <row r="292" spans="2:13" ht="14.25" customHeight="1" x14ac:dyDescent="0.25">
      <c r="B292" s="53"/>
      <c r="C292" s="53"/>
      <c r="D292" s="53"/>
      <c r="E292" s="53"/>
      <c r="F292" s="53"/>
      <c r="G292" s="53"/>
      <c r="H292" s="53"/>
      <c r="I292" s="53"/>
      <c r="J292" s="48">
        <f t="shared" si="6"/>
        <v>0</v>
      </c>
      <c r="K292" s="69"/>
      <c r="L292" s="70" t="str">
        <f>IF(AND(G292&lt;=Formato!$P$2,H292&lt;=Formato!$P$2,I292&lt;=Formato!$P$2,J292&lt;=Formato!$Q$2,K292&lt;=Formato!$O$2),Formato!$N$2,IF(AND(G292&lt;=Formato!$P$3,H292&lt;=Formato!$P$3,I292&lt;=Formato!$P$3,J292&lt;=Formato!$Q$3,K292&lt;=Formato!$O$3),Formato!$N$3,IF(AND(G292&lt;=Formato!$P$4,H292&lt;=Formato!$P$4,I292&lt;=Formato!$P$4,J292&lt;=Formato!$Q$4,K292&lt;=Formato!$O$4),Formato!$N$4,IF(AND(G292&lt;=Formato!$P$5,H292&lt;=Formato!$P$5,I292&lt;=Formato!$P$5,J292&lt;=Formato!$Q$5,K292&lt;=Formato!$O$5),Formato!$N$5,IF(AND(G292&lt;=Formato!$P$6,H292&lt;=Formato!$P$6,I292&lt;=Formato!$P$6,J292&lt;=Formato!$Q$6,K292&lt;=Formato!$O$6),Formato!$N$6,IF(AND(G292&lt;=Formato!$P$7,H292&lt;=Formato!$P$7,I292&lt;=Formato!$P$7,J292&lt;=Formato!$Q$7,K292&lt;=Formato!$O$7),Formato!$N$7,IF(AND(G292&lt;=Formato!$P$8,H292&lt;=Formato!$P$8,I292&lt;=Formato!$P$8,J292&lt;=Formato!$Q$8,K292&lt;=Formato!$O$8),Formato!$N$8,IF(AND(G292&lt;=Formato!$P$9,H292&lt;=Formato!$P$9,I292&lt;=Formato!$P$9,J292&lt;=Formato!$Q$9,K292&lt;=Formato!$O$9),Formato!$N$9,IF(AND(G292&lt;=Formato!$P$10,H292&lt;=Formato!$P$10,I292&lt;=Formato!$P$10,J292&lt;=Formato!$Q$10,K292&lt;=Formato!$O$10),Formato!$N$10,Formato!$N$11)))))))))</f>
        <v>XXXS</v>
      </c>
      <c r="M292" s="57">
        <f>VLOOKUP(L292,'Tamaños FBR'!$B$3:$F$12,5,0)*F292</f>
        <v>0</v>
      </c>
    </row>
    <row r="293" spans="2:13" ht="14.25" customHeight="1" x14ac:dyDescent="0.25">
      <c r="B293" s="53"/>
      <c r="C293" s="53"/>
      <c r="D293" s="53"/>
      <c r="E293" s="53"/>
      <c r="F293" s="53"/>
      <c r="G293" s="53"/>
      <c r="H293" s="53"/>
      <c r="I293" s="53"/>
      <c r="J293" s="48">
        <f t="shared" si="6"/>
        <v>0</v>
      </c>
      <c r="K293" s="69"/>
      <c r="L293" s="70" t="str">
        <f>IF(AND(G293&lt;=Formato!$P$2,H293&lt;=Formato!$P$2,I293&lt;=Formato!$P$2,J293&lt;=Formato!$Q$2,K293&lt;=Formato!$O$2),Formato!$N$2,IF(AND(G293&lt;=Formato!$P$3,H293&lt;=Formato!$P$3,I293&lt;=Formato!$P$3,J293&lt;=Formato!$Q$3,K293&lt;=Formato!$O$3),Formato!$N$3,IF(AND(G293&lt;=Formato!$P$4,H293&lt;=Formato!$P$4,I293&lt;=Formato!$P$4,J293&lt;=Formato!$Q$4,K293&lt;=Formato!$O$4),Formato!$N$4,IF(AND(G293&lt;=Formato!$P$5,H293&lt;=Formato!$P$5,I293&lt;=Formato!$P$5,J293&lt;=Formato!$Q$5,K293&lt;=Formato!$O$5),Formato!$N$5,IF(AND(G293&lt;=Formato!$P$6,H293&lt;=Formato!$P$6,I293&lt;=Formato!$P$6,J293&lt;=Formato!$Q$6,K293&lt;=Formato!$O$6),Formato!$N$6,IF(AND(G293&lt;=Formato!$P$7,H293&lt;=Formato!$P$7,I293&lt;=Formato!$P$7,J293&lt;=Formato!$Q$7,K293&lt;=Formato!$O$7),Formato!$N$7,IF(AND(G293&lt;=Formato!$P$8,H293&lt;=Formato!$P$8,I293&lt;=Formato!$P$8,J293&lt;=Formato!$Q$8,K293&lt;=Formato!$O$8),Formato!$N$8,IF(AND(G293&lt;=Formato!$P$9,H293&lt;=Formato!$P$9,I293&lt;=Formato!$P$9,J293&lt;=Formato!$Q$9,K293&lt;=Formato!$O$9),Formato!$N$9,IF(AND(G293&lt;=Formato!$P$10,H293&lt;=Formato!$P$10,I293&lt;=Formato!$P$10,J293&lt;=Formato!$Q$10,K293&lt;=Formato!$O$10),Formato!$N$10,Formato!$N$11)))))))))</f>
        <v>XXXS</v>
      </c>
      <c r="M293" s="57">
        <f>VLOOKUP(L293,'Tamaños FBR'!$B$3:$F$12,5,0)*F293</f>
        <v>0</v>
      </c>
    </row>
    <row r="294" spans="2:13" ht="14.25" customHeight="1" x14ac:dyDescent="0.25">
      <c r="B294" s="53"/>
      <c r="C294" s="53"/>
      <c r="D294" s="53"/>
      <c r="E294" s="53"/>
      <c r="F294" s="53"/>
      <c r="G294" s="53"/>
      <c r="H294" s="53"/>
      <c r="I294" s="53"/>
      <c r="J294" s="48">
        <f t="shared" si="6"/>
        <v>0</v>
      </c>
      <c r="K294" s="69"/>
      <c r="L294" s="70" t="str">
        <f>IF(AND(G294&lt;=Formato!$P$2,H294&lt;=Formato!$P$2,I294&lt;=Formato!$P$2,J294&lt;=Formato!$Q$2,K294&lt;=Formato!$O$2),Formato!$N$2,IF(AND(G294&lt;=Formato!$P$3,H294&lt;=Formato!$P$3,I294&lt;=Formato!$P$3,J294&lt;=Formato!$Q$3,K294&lt;=Formato!$O$3),Formato!$N$3,IF(AND(G294&lt;=Formato!$P$4,H294&lt;=Formato!$P$4,I294&lt;=Formato!$P$4,J294&lt;=Formato!$Q$4,K294&lt;=Formato!$O$4),Formato!$N$4,IF(AND(G294&lt;=Formato!$P$5,H294&lt;=Formato!$P$5,I294&lt;=Formato!$P$5,J294&lt;=Formato!$Q$5,K294&lt;=Formato!$O$5),Formato!$N$5,IF(AND(G294&lt;=Formato!$P$6,H294&lt;=Formato!$P$6,I294&lt;=Formato!$P$6,J294&lt;=Formato!$Q$6,K294&lt;=Formato!$O$6),Formato!$N$6,IF(AND(G294&lt;=Formato!$P$7,H294&lt;=Formato!$P$7,I294&lt;=Formato!$P$7,J294&lt;=Formato!$Q$7,K294&lt;=Formato!$O$7),Formato!$N$7,IF(AND(G294&lt;=Formato!$P$8,H294&lt;=Formato!$P$8,I294&lt;=Formato!$P$8,J294&lt;=Formato!$Q$8,K294&lt;=Formato!$O$8),Formato!$N$8,IF(AND(G294&lt;=Formato!$P$9,H294&lt;=Formato!$P$9,I294&lt;=Formato!$P$9,J294&lt;=Formato!$Q$9,K294&lt;=Formato!$O$9),Formato!$N$9,IF(AND(G294&lt;=Formato!$P$10,H294&lt;=Formato!$P$10,I294&lt;=Formato!$P$10,J294&lt;=Formato!$Q$10,K294&lt;=Formato!$O$10),Formato!$N$10,Formato!$N$11)))))))))</f>
        <v>XXXS</v>
      </c>
      <c r="M294" s="57">
        <f>VLOOKUP(L294,'Tamaños FBR'!$B$3:$F$12,5,0)*F294</f>
        <v>0</v>
      </c>
    </row>
    <row r="295" spans="2:13" ht="14.25" customHeight="1" x14ac:dyDescent="0.25">
      <c r="B295" s="53"/>
      <c r="C295" s="53"/>
      <c r="D295" s="53"/>
      <c r="E295" s="53"/>
      <c r="F295" s="53"/>
      <c r="G295" s="53"/>
      <c r="H295" s="53"/>
      <c r="I295" s="53"/>
      <c r="J295" s="48">
        <f t="shared" si="6"/>
        <v>0</v>
      </c>
      <c r="K295" s="69"/>
      <c r="L295" s="70" t="str">
        <f>IF(AND(G295&lt;=Formato!$P$2,H295&lt;=Formato!$P$2,I295&lt;=Formato!$P$2,J295&lt;=Formato!$Q$2,K295&lt;=Formato!$O$2),Formato!$N$2,IF(AND(G295&lt;=Formato!$P$3,H295&lt;=Formato!$P$3,I295&lt;=Formato!$P$3,J295&lt;=Formato!$Q$3,K295&lt;=Formato!$O$3),Formato!$N$3,IF(AND(G295&lt;=Formato!$P$4,H295&lt;=Formato!$P$4,I295&lt;=Formato!$P$4,J295&lt;=Formato!$Q$4,K295&lt;=Formato!$O$4),Formato!$N$4,IF(AND(G295&lt;=Formato!$P$5,H295&lt;=Formato!$P$5,I295&lt;=Formato!$P$5,J295&lt;=Formato!$Q$5,K295&lt;=Formato!$O$5),Formato!$N$5,IF(AND(G295&lt;=Formato!$P$6,H295&lt;=Formato!$P$6,I295&lt;=Formato!$P$6,J295&lt;=Formato!$Q$6,K295&lt;=Formato!$O$6),Formato!$N$6,IF(AND(G295&lt;=Formato!$P$7,H295&lt;=Formato!$P$7,I295&lt;=Formato!$P$7,J295&lt;=Formato!$Q$7,K295&lt;=Formato!$O$7),Formato!$N$7,IF(AND(G295&lt;=Formato!$P$8,H295&lt;=Formato!$P$8,I295&lt;=Formato!$P$8,J295&lt;=Formato!$Q$8,K295&lt;=Formato!$O$8),Formato!$N$8,IF(AND(G295&lt;=Formato!$P$9,H295&lt;=Formato!$P$9,I295&lt;=Formato!$P$9,J295&lt;=Formato!$Q$9,K295&lt;=Formato!$O$9),Formato!$N$9,IF(AND(G295&lt;=Formato!$P$10,H295&lt;=Formato!$P$10,I295&lt;=Formato!$P$10,J295&lt;=Formato!$Q$10,K295&lt;=Formato!$O$10),Formato!$N$10,Formato!$N$11)))))))))</f>
        <v>XXXS</v>
      </c>
      <c r="M295" s="57">
        <f>VLOOKUP(L295,'Tamaños FBR'!$B$3:$F$12,5,0)*F295</f>
        <v>0</v>
      </c>
    </row>
    <row r="296" spans="2:13" ht="14.25" customHeight="1" x14ac:dyDescent="0.25">
      <c r="B296" s="53"/>
      <c r="C296" s="53"/>
      <c r="D296" s="53"/>
      <c r="E296" s="53"/>
      <c r="F296" s="53"/>
      <c r="G296" s="53"/>
      <c r="H296" s="53"/>
      <c r="I296" s="53"/>
      <c r="J296" s="48">
        <f t="shared" si="6"/>
        <v>0</v>
      </c>
      <c r="K296" s="69"/>
      <c r="L296" s="70" t="str">
        <f>IF(AND(G296&lt;=Formato!$P$2,H296&lt;=Formato!$P$2,I296&lt;=Formato!$P$2,J296&lt;=Formato!$Q$2,K296&lt;=Formato!$O$2),Formato!$N$2,IF(AND(G296&lt;=Formato!$P$3,H296&lt;=Formato!$P$3,I296&lt;=Formato!$P$3,J296&lt;=Formato!$Q$3,K296&lt;=Formato!$O$3),Formato!$N$3,IF(AND(G296&lt;=Formato!$P$4,H296&lt;=Formato!$P$4,I296&lt;=Formato!$P$4,J296&lt;=Formato!$Q$4,K296&lt;=Formato!$O$4),Formato!$N$4,IF(AND(G296&lt;=Formato!$P$5,H296&lt;=Formato!$P$5,I296&lt;=Formato!$P$5,J296&lt;=Formato!$Q$5,K296&lt;=Formato!$O$5),Formato!$N$5,IF(AND(G296&lt;=Formato!$P$6,H296&lt;=Formato!$P$6,I296&lt;=Formato!$P$6,J296&lt;=Formato!$Q$6,K296&lt;=Formato!$O$6),Formato!$N$6,IF(AND(G296&lt;=Formato!$P$7,H296&lt;=Formato!$P$7,I296&lt;=Formato!$P$7,J296&lt;=Formato!$Q$7,K296&lt;=Formato!$O$7),Formato!$N$7,IF(AND(G296&lt;=Formato!$P$8,H296&lt;=Formato!$P$8,I296&lt;=Formato!$P$8,J296&lt;=Formato!$Q$8,K296&lt;=Formato!$O$8),Formato!$N$8,IF(AND(G296&lt;=Formato!$P$9,H296&lt;=Formato!$P$9,I296&lt;=Formato!$P$9,J296&lt;=Formato!$Q$9,K296&lt;=Formato!$O$9),Formato!$N$9,IF(AND(G296&lt;=Formato!$P$10,H296&lt;=Formato!$P$10,I296&lt;=Formato!$P$10,J296&lt;=Formato!$Q$10,K296&lt;=Formato!$O$10),Formato!$N$10,Formato!$N$11)))))))))</f>
        <v>XXXS</v>
      </c>
      <c r="M296" s="57">
        <f>VLOOKUP(L296,'Tamaños FBR'!$B$3:$F$12,5,0)*F296</f>
        <v>0</v>
      </c>
    </row>
    <row r="297" spans="2:13" ht="14.25" customHeight="1" x14ac:dyDescent="0.25">
      <c r="B297" s="53"/>
      <c r="C297" s="53"/>
      <c r="D297" s="53"/>
      <c r="E297" s="53"/>
      <c r="F297" s="53"/>
      <c r="G297" s="53"/>
      <c r="H297" s="53"/>
      <c r="I297" s="53"/>
      <c r="J297" s="48">
        <f t="shared" si="6"/>
        <v>0</v>
      </c>
      <c r="K297" s="69"/>
      <c r="L297" s="70" t="str">
        <f>IF(AND(G297&lt;=Formato!$P$2,H297&lt;=Formato!$P$2,I297&lt;=Formato!$P$2,J297&lt;=Formato!$Q$2,K297&lt;=Formato!$O$2),Formato!$N$2,IF(AND(G297&lt;=Formato!$P$3,H297&lt;=Formato!$P$3,I297&lt;=Formato!$P$3,J297&lt;=Formato!$Q$3,K297&lt;=Formato!$O$3),Formato!$N$3,IF(AND(G297&lt;=Formato!$P$4,H297&lt;=Formato!$P$4,I297&lt;=Formato!$P$4,J297&lt;=Formato!$Q$4,K297&lt;=Formato!$O$4),Formato!$N$4,IF(AND(G297&lt;=Formato!$P$5,H297&lt;=Formato!$P$5,I297&lt;=Formato!$P$5,J297&lt;=Formato!$Q$5,K297&lt;=Formato!$O$5),Formato!$N$5,IF(AND(G297&lt;=Formato!$P$6,H297&lt;=Formato!$P$6,I297&lt;=Formato!$P$6,J297&lt;=Formato!$Q$6,K297&lt;=Formato!$O$6),Formato!$N$6,IF(AND(G297&lt;=Formato!$P$7,H297&lt;=Formato!$P$7,I297&lt;=Formato!$P$7,J297&lt;=Formato!$Q$7,K297&lt;=Formato!$O$7),Formato!$N$7,IF(AND(G297&lt;=Formato!$P$8,H297&lt;=Formato!$P$8,I297&lt;=Formato!$P$8,J297&lt;=Formato!$Q$8,K297&lt;=Formato!$O$8),Formato!$N$8,IF(AND(G297&lt;=Formato!$P$9,H297&lt;=Formato!$P$9,I297&lt;=Formato!$P$9,J297&lt;=Formato!$Q$9,K297&lt;=Formato!$O$9),Formato!$N$9,IF(AND(G297&lt;=Formato!$P$10,H297&lt;=Formato!$P$10,I297&lt;=Formato!$P$10,J297&lt;=Formato!$Q$10,K297&lt;=Formato!$O$10),Formato!$N$10,Formato!$N$11)))))))))</f>
        <v>XXXS</v>
      </c>
      <c r="M297" s="57">
        <f>VLOOKUP(L297,'Tamaños FBR'!$B$3:$F$12,5,0)*F297</f>
        <v>0</v>
      </c>
    </row>
    <row r="298" spans="2:13" ht="14.25" customHeight="1" x14ac:dyDescent="0.25">
      <c r="B298" s="53"/>
      <c r="C298" s="53"/>
      <c r="D298" s="53"/>
      <c r="E298" s="53"/>
      <c r="F298" s="53"/>
      <c r="G298" s="53"/>
      <c r="H298" s="53"/>
      <c r="I298" s="53"/>
      <c r="J298" s="48">
        <f t="shared" si="6"/>
        <v>0</v>
      </c>
      <c r="K298" s="69"/>
      <c r="L298" s="70" t="str">
        <f>IF(AND(G298&lt;=Formato!$P$2,H298&lt;=Formato!$P$2,I298&lt;=Formato!$P$2,J298&lt;=Formato!$Q$2,K298&lt;=Formato!$O$2),Formato!$N$2,IF(AND(G298&lt;=Formato!$P$3,H298&lt;=Formato!$P$3,I298&lt;=Formato!$P$3,J298&lt;=Formato!$Q$3,K298&lt;=Formato!$O$3),Formato!$N$3,IF(AND(G298&lt;=Formato!$P$4,H298&lt;=Formato!$P$4,I298&lt;=Formato!$P$4,J298&lt;=Formato!$Q$4,K298&lt;=Formato!$O$4),Formato!$N$4,IF(AND(G298&lt;=Formato!$P$5,H298&lt;=Formato!$P$5,I298&lt;=Formato!$P$5,J298&lt;=Formato!$Q$5,K298&lt;=Formato!$O$5),Formato!$N$5,IF(AND(G298&lt;=Formato!$P$6,H298&lt;=Formato!$P$6,I298&lt;=Formato!$P$6,J298&lt;=Formato!$Q$6,K298&lt;=Formato!$O$6),Formato!$N$6,IF(AND(G298&lt;=Formato!$P$7,H298&lt;=Formato!$P$7,I298&lt;=Formato!$P$7,J298&lt;=Formato!$Q$7,K298&lt;=Formato!$O$7),Formato!$N$7,IF(AND(G298&lt;=Formato!$P$8,H298&lt;=Formato!$P$8,I298&lt;=Formato!$P$8,J298&lt;=Formato!$Q$8,K298&lt;=Formato!$O$8),Formato!$N$8,IF(AND(G298&lt;=Formato!$P$9,H298&lt;=Formato!$P$9,I298&lt;=Formato!$P$9,J298&lt;=Formato!$Q$9,K298&lt;=Formato!$O$9),Formato!$N$9,IF(AND(G298&lt;=Formato!$P$10,H298&lt;=Formato!$P$10,I298&lt;=Formato!$P$10,J298&lt;=Formato!$Q$10,K298&lt;=Formato!$O$10),Formato!$N$10,Formato!$N$11)))))))))</f>
        <v>XXXS</v>
      </c>
      <c r="M298" s="57">
        <f>VLOOKUP(L298,'Tamaños FBR'!$B$3:$F$12,5,0)*F298</f>
        <v>0</v>
      </c>
    </row>
    <row r="299" spans="2:13" ht="14.25" customHeight="1" x14ac:dyDescent="0.25">
      <c r="B299" s="53"/>
      <c r="C299" s="53"/>
      <c r="D299" s="53"/>
      <c r="E299" s="53"/>
      <c r="F299" s="53"/>
      <c r="G299" s="53"/>
      <c r="H299" s="53"/>
      <c r="I299" s="53"/>
      <c r="J299" s="48">
        <f t="shared" si="6"/>
        <v>0</v>
      </c>
      <c r="K299" s="69"/>
      <c r="L299" s="70" t="str">
        <f>IF(AND(G299&lt;=Formato!$P$2,H299&lt;=Formato!$P$2,I299&lt;=Formato!$P$2,J299&lt;=Formato!$Q$2,K299&lt;=Formato!$O$2),Formato!$N$2,IF(AND(G299&lt;=Formato!$P$3,H299&lt;=Formato!$P$3,I299&lt;=Formato!$P$3,J299&lt;=Formato!$Q$3,K299&lt;=Formato!$O$3),Formato!$N$3,IF(AND(G299&lt;=Formato!$P$4,H299&lt;=Formato!$P$4,I299&lt;=Formato!$P$4,J299&lt;=Formato!$Q$4,K299&lt;=Formato!$O$4),Formato!$N$4,IF(AND(G299&lt;=Formato!$P$5,H299&lt;=Formato!$P$5,I299&lt;=Formato!$P$5,J299&lt;=Formato!$Q$5,K299&lt;=Formato!$O$5),Formato!$N$5,IF(AND(G299&lt;=Formato!$P$6,H299&lt;=Formato!$P$6,I299&lt;=Formato!$P$6,J299&lt;=Formato!$Q$6,K299&lt;=Formato!$O$6),Formato!$N$6,IF(AND(G299&lt;=Formato!$P$7,H299&lt;=Formato!$P$7,I299&lt;=Formato!$P$7,J299&lt;=Formato!$Q$7,K299&lt;=Formato!$O$7),Formato!$N$7,IF(AND(G299&lt;=Formato!$P$8,H299&lt;=Formato!$P$8,I299&lt;=Formato!$P$8,J299&lt;=Formato!$Q$8,K299&lt;=Formato!$O$8),Formato!$N$8,IF(AND(G299&lt;=Formato!$P$9,H299&lt;=Formato!$P$9,I299&lt;=Formato!$P$9,J299&lt;=Formato!$Q$9,K299&lt;=Formato!$O$9),Formato!$N$9,IF(AND(G299&lt;=Formato!$P$10,H299&lt;=Formato!$P$10,I299&lt;=Formato!$P$10,J299&lt;=Formato!$Q$10,K299&lt;=Formato!$O$10),Formato!$N$10,Formato!$N$11)))))))))</f>
        <v>XXXS</v>
      </c>
      <c r="M299" s="57">
        <f>VLOOKUP(L299,'Tamaños FBR'!$B$3:$F$12,5,0)*F299</f>
        <v>0</v>
      </c>
    </row>
    <row r="300" spans="2:13" ht="14.25" customHeight="1" x14ac:dyDescent="0.25">
      <c r="B300" s="53"/>
      <c r="C300" s="53"/>
      <c r="D300" s="53"/>
      <c r="E300" s="53"/>
      <c r="F300" s="53"/>
      <c r="G300" s="53"/>
      <c r="H300" s="53"/>
      <c r="I300" s="53"/>
      <c r="J300" s="48">
        <f t="shared" si="6"/>
        <v>0</v>
      </c>
      <c r="K300" s="69"/>
      <c r="L300" s="70" t="str">
        <f>IF(AND(G300&lt;=Formato!$P$2,H300&lt;=Formato!$P$2,I300&lt;=Formato!$P$2,J300&lt;=Formato!$Q$2,K300&lt;=Formato!$O$2),Formato!$N$2,IF(AND(G300&lt;=Formato!$P$3,H300&lt;=Formato!$P$3,I300&lt;=Formato!$P$3,J300&lt;=Formato!$Q$3,K300&lt;=Formato!$O$3),Formato!$N$3,IF(AND(G300&lt;=Formato!$P$4,H300&lt;=Formato!$P$4,I300&lt;=Formato!$P$4,J300&lt;=Formato!$Q$4,K300&lt;=Formato!$O$4),Formato!$N$4,IF(AND(G300&lt;=Formato!$P$5,H300&lt;=Formato!$P$5,I300&lt;=Formato!$P$5,J300&lt;=Formato!$Q$5,K300&lt;=Formato!$O$5),Formato!$N$5,IF(AND(G300&lt;=Formato!$P$6,H300&lt;=Formato!$P$6,I300&lt;=Formato!$P$6,J300&lt;=Formato!$Q$6,K300&lt;=Formato!$O$6),Formato!$N$6,IF(AND(G300&lt;=Formato!$P$7,H300&lt;=Formato!$P$7,I300&lt;=Formato!$P$7,J300&lt;=Formato!$Q$7,K300&lt;=Formato!$O$7),Formato!$N$7,IF(AND(G300&lt;=Formato!$P$8,H300&lt;=Formato!$P$8,I300&lt;=Formato!$P$8,J300&lt;=Formato!$Q$8,K300&lt;=Formato!$O$8),Formato!$N$8,IF(AND(G300&lt;=Formato!$P$9,H300&lt;=Formato!$P$9,I300&lt;=Formato!$P$9,J300&lt;=Formato!$Q$9,K300&lt;=Formato!$O$9),Formato!$N$9,IF(AND(G300&lt;=Formato!$P$10,H300&lt;=Formato!$P$10,I300&lt;=Formato!$P$10,J300&lt;=Formato!$Q$10,K300&lt;=Formato!$O$10),Formato!$N$10,Formato!$N$11)))))))))</f>
        <v>XXXS</v>
      </c>
      <c r="M300" s="57">
        <f>VLOOKUP(L300,'Tamaños FBR'!$B$3:$F$12,5,0)*F300</f>
        <v>0</v>
      </c>
    </row>
    <row r="301" spans="2:13" ht="14.25" customHeight="1" x14ac:dyDescent="0.25">
      <c r="B301" s="53"/>
      <c r="C301" s="53"/>
      <c r="D301" s="53"/>
      <c r="E301" s="53"/>
      <c r="F301" s="53"/>
      <c r="G301" s="53"/>
      <c r="H301" s="53"/>
      <c r="I301" s="53"/>
      <c r="J301" s="48">
        <f t="shared" si="6"/>
        <v>0</v>
      </c>
      <c r="K301" s="69"/>
      <c r="L301" s="70" t="str">
        <f>IF(AND(G301&lt;=Formato!$P$2,H301&lt;=Formato!$P$2,I301&lt;=Formato!$P$2,J301&lt;=Formato!$Q$2,K301&lt;=Formato!$O$2),Formato!$N$2,IF(AND(G301&lt;=Formato!$P$3,H301&lt;=Formato!$P$3,I301&lt;=Formato!$P$3,J301&lt;=Formato!$Q$3,K301&lt;=Formato!$O$3),Formato!$N$3,IF(AND(G301&lt;=Formato!$P$4,H301&lt;=Formato!$P$4,I301&lt;=Formato!$P$4,J301&lt;=Formato!$Q$4,K301&lt;=Formato!$O$4),Formato!$N$4,IF(AND(G301&lt;=Formato!$P$5,H301&lt;=Formato!$P$5,I301&lt;=Formato!$P$5,J301&lt;=Formato!$Q$5,K301&lt;=Formato!$O$5),Formato!$N$5,IF(AND(G301&lt;=Formato!$P$6,H301&lt;=Formato!$P$6,I301&lt;=Formato!$P$6,J301&lt;=Formato!$Q$6,K301&lt;=Formato!$O$6),Formato!$N$6,IF(AND(G301&lt;=Formato!$P$7,H301&lt;=Formato!$P$7,I301&lt;=Formato!$P$7,J301&lt;=Formato!$Q$7,K301&lt;=Formato!$O$7),Formato!$N$7,IF(AND(G301&lt;=Formato!$P$8,H301&lt;=Formato!$P$8,I301&lt;=Formato!$P$8,J301&lt;=Formato!$Q$8,K301&lt;=Formato!$O$8),Formato!$N$8,IF(AND(G301&lt;=Formato!$P$9,H301&lt;=Formato!$P$9,I301&lt;=Formato!$P$9,J301&lt;=Formato!$Q$9,K301&lt;=Formato!$O$9),Formato!$N$9,IF(AND(G301&lt;=Formato!$P$10,H301&lt;=Formato!$P$10,I301&lt;=Formato!$P$10,J301&lt;=Formato!$Q$10,K301&lt;=Formato!$O$10),Formato!$N$10,Formato!$N$11)))))))))</f>
        <v>XXXS</v>
      </c>
      <c r="M301" s="57">
        <f>VLOOKUP(L301,'Tamaños FBR'!$B$3:$F$12,5,0)*F301</f>
        <v>0</v>
      </c>
    </row>
    <row r="302" spans="2:13" ht="14.25" customHeight="1" x14ac:dyDescent="0.25">
      <c r="B302" s="53"/>
      <c r="C302" s="53"/>
      <c r="D302" s="53"/>
      <c r="E302" s="53"/>
      <c r="F302" s="53"/>
      <c r="G302" s="53"/>
      <c r="H302" s="53"/>
      <c r="I302" s="53"/>
      <c r="J302" s="48">
        <f t="shared" si="6"/>
        <v>0</v>
      </c>
      <c r="K302" s="69"/>
      <c r="L302" s="70" t="str">
        <f>IF(AND(G302&lt;=Formato!$P$2,H302&lt;=Formato!$P$2,I302&lt;=Formato!$P$2,J302&lt;=Formato!$Q$2,K302&lt;=Formato!$O$2),Formato!$N$2,IF(AND(G302&lt;=Formato!$P$3,H302&lt;=Formato!$P$3,I302&lt;=Formato!$P$3,J302&lt;=Formato!$Q$3,K302&lt;=Formato!$O$3),Formato!$N$3,IF(AND(G302&lt;=Formato!$P$4,H302&lt;=Formato!$P$4,I302&lt;=Formato!$P$4,J302&lt;=Formato!$Q$4,K302&lt;=Formato!$O$4),Formato!$N$4,IF(AND(G302&lt;=Formato!$P$5,H302&lt;=Formato!$P$5,I302&lt;=Formato!$P$5,J302&lt;=Formato!$Q$5,K302&lt;=Formato!$O$5),Formato!$N$5,IF(AND(G302&lt;=Formato!$P$6,H302&lt;=Formato!$P$6,I302&lt;=Formato!$P$6,J302&lt;=Formato!$Q$6,K302&lt;=Formato!$O$6),Formato!$N$6,IF(AND(G302&lt;=Formato!$P$7,H302&lt;=Formato!$P$7,I302&lt;=Formato!$P$7,J302&lt;=Formato!$Q$7,K302&lt;=Formato!$O$7),Formato!$N$7,IF(AND(G302&lt;=Formato!$P$8,H302&lt;=Formato!$P$8,I302&lt;=Formato!$P$8,J302&lt;=Formato!$Q$8,K302&lt;=Formato!$O$8),Formato!$N$8,IF(AND(G302&lt;=Formato!$P$9,H302&lt;=Formato!$P$9,I302&lt;=Formato!$P$9,J302&lt;=Formato!$Q$9,K302&lt;=Formato!$O$9),Formato!$N$9,IF(AND(G302&lt;=Formato!$P$10,H302&lt;=Formato!$P$10,I302&lt;=Formato!$P$10,J302&lt;=Formato!$Q$10,K302&lt;=Formato!$O$10),Formato!$N$10,Formato!$N$11)))))))))</f>
        <v>XXXS</v>
      </c>
      <c r="M302" s="57">
        <f>VLOOKUP(L302,'Tamaños FBR'!$B$3:$F$12,5,0)*F302</f>
        <v>0</v>
      </c>
    </row>
    <row r="303" spans="2:13" ht="14.25" customHeight="1" x14ac:dyDescent="0.25">
      <c r="B303" s="53"/>
      <c r="C303" s="53"/>
      <c r="D303" s="53"/>
      <c r="E303" s="53"/>
      <c r="F303" s="53"/>
      <c r="G303" s="53"/>
      <c r="H303" s="53"/>
      <c r="I303" s="53"/>
      <c r="J303" s="48">
        <f t="shared" si="6"/>
        <v>0</v>
      </c>
      <c r="K303" s="69"/>
      <c r="L303" s="70" t="str">
        <f>IF(AND(G303&lt;=Formato!$P$2,H303&lt;=Formato!$P$2,I303&lt;=Formato!$P$2,J303&lt;=Formato!$Q$2,K303&lt;=Formato!$O$2),Formato!$N$2,IF(AND(G303&lt;=Formato!$P$3,H303&lt;=Formato!$P$3,I303&lt;=Formato!$P$3,J303&lt;=Formato!$Q$3,K303&lt;=Formato!$O$3),Formato!$N$3,IF(AND(G303&lt;=Formato!$P$4,H303&lt;=Formato!$P$4,I303&lt;=Formato!$P$4,J303&lt;=Formato!$Q$4,K303&lt;=Formato!$O$4),Formato!$N$4,IF(AND(G303&lt;=Formato!$P$5,H303&lt;=Formato!$P$5,I303&lt;=Formato!$P$5,J303&lt;=Formato!$Q$5,K303&lt;=Formato!$O$5),Formato!$N$5,IF(AND(G303&lt;=Formato!$P$6,H303&lt;=Formato!$P$6,I303&lt;=Formato!$P$6,J303&lt;=Formato!$Q$6,K303&lt;=Formato!$O$6),Formato!$N$6,IF(AND(G303&lt;=Formato!$P$7,H303&lt;=Formato!$P$7,I303&lt;=Formato!$P$7,J303&lt;=Formato!$Q$7,K303&lt;=Formato!$O$7),Formato!$N$7,IF(AND(G303&lt;=Formato!$P$8,H303&lt;=Formato!$P$8,I303&lt;=Formato!$P$8,J303&lt;=Formato!$Q$8,K303&lt;=Formato!$O$8),Formato!$N$8,IF(AND(G303&lt;=Formato!$P$9,H303&lt;=Formato!$P$9,I303&lt;=Formato!$P$9,J303&lt;=Formato!$Q$9,K303&lt;=Formato!$O$9),Formato!$N$9,IF(AND(G303&lt;=Formato!$P$10,H303&lt;=Formato!$P$10,I303&lt;=Formato!$P$10,J303&lt;=Formato!$Q$10,K303&lt;=Formato!$O$10),Formato!$N$10,Formato!$N$11)))))))))</f>
        <v>XXXS</v>
      </c>
      <c r="M303" s="57">
        <f>VLOOKUP(L303,'Tamaños FBR'!$B$3:$F$12,5,0)*F303</f>
        <v>0</v>
      </c>
    </row>
    <row r="304" spans="2:13" ht="14.25" customHeight="1" x14ac:dyDescent="0.25">
      <c r="B304" s="53"/>
      <c r="C304" s="53"/>
      <c r="D304" s="53"/>
      <c r="E304" s="53"/>
      <c r="F304" s="53"/>
      <c r="G304" s="53"/>
      <c r="H304" s="53"/>
      <c r="I304" s="53"/>
      <c r="J304" s="48">
        <f t="shared" si="6"/>
        <v>0</v>
      </c>
      <c r="K304" s="69"/>
      <c r="L304" s="70" t="str">
        <f>IF(AND(G304&lt;=Formato!$P$2,H304&lt;=Formato!$P$2,I304&lt;=Formato!$P$2,J304&lt;=Formato!$Q$2,K304&lt;=Formato!$O$2),Formato!$N$2,IF(AND(G304&lt;=Formato!$P$3,H304&lt;=Formato!$P$3,I304&lt;=Formato!$P$3,J304&lt;=Formato!$Q$3,K304&lt;=Formato!$O$3),Formato!$N$3,IF(AND(G304&lt;=Formato!$P$4,H304&lt;=Formato!$P$4,I304&lt;=Formato!$P$4,J304&lt;=Formato!$Q$4,K304&lt;=Formato!$O$4),Formato!$N$4,IF(AND(G304&lt;=Formato!$P$5,H304&lt;=Formato!$P$5,I304&lt;=Formato!$P$5,J304&lt;=Formato!$Q$5,K304&lt;=Formato!$O$5),Formato!$N$5,IF(AND(G304&lt;=Formato!$P$6,H304&lt;=Formato!$P$6,I304&lt;=Formato!$P$6,J304&lt;=Formato!$Q$6,K304&lt;=Formato!$O$6),Formato!$N$6,IF(AND(G304&lt;=Formato!$P$7,H304&lt;=Formato!$P$7,I304&lt;=Formato!$P$7,J304&lt;=Formato!$Q$7,K304&lt;=Formato!$O$7),Formato!$N$7,IF(AND(G304&lt;=Formato!$P$8,H304&lt;=Formato!$P$8,I304&lt;=Formato!$P$8,J304&lt;=Formato!$Q$8,K304&lt;=Formato!$O$8),Formato!$N$8,IF(AND(G304&lt;=Formato!$P$9,H304&lt;=Formato!$P$9,I304&lt;=Formato!$P$9,J304&lt;=Formato!$Q$9,K304&lt;=Formato!$O$9),Formato!$N$9,IF(AND(G304&lt;=Formato!$P$10,H304&lt;=Formato!$P$10,I304&lt;=Formato!$P$10,J304&lt;=Formato!$Q$10,K304&lt;=Formato!$O$10),Formato!$N$10,Formato!$N$11)))))))))</f>
        <v>XXXS</v>
      </c>
      <c r="M304" s="57">
        <f>VLOOKUP(L304,'Tamaños FBR'!$B$3:$F$12,5,0)*F304</f>
        <v>0</v>
      </c>
    </row>
    <row r="305" spans="2:13" ht="14.25" customHeight="1" x14ac:dyDescent="0.25">
      <c r="B305" s="53"/>
      <c r="C305" s="53"/>
      <c r="D305" s="53"/>
      <c r="E305" s="53"/>
      <c r="F305" s="53"/>
      <c r="G305" s="53"/>
      <c r="H305" s="53"/>
      <c r="I305" s="53"/>
      <c r="J305" s="48">
        <f t="shared" si="6"/>
        <v>0</v>
      </c>
      <c r="K305" s="69"/>
      <c r="L305" s="70" t="str">
        <f>IF(AND(G305&lt;=Formato!$P$2,H305&lt;=Formato!$P$2,I305&lt;=Formato!$P$2,J305&lt;=Formato!$Q$2,K305&lt;=Formato!$O$2),Formato!$N$2,IF(AND(G305&lt;=Formato!$P$3,H305&lt;=Formato!$P$3,I305&lt;=Formato!$P$3,J305&lt;=Formato!$Q$3,K305&lt;=Formato!$O$3),Formato!$N$3,IF(AND(G305&lt;=Formato!$P$4,H305&lt;=Formato!$P$4,I305&lt;=Formato!$P$4,J305&lt;=Formato!$Q$4,K305&lt;=Formato!$O$4),Formato!$N$4,IF(AND(G305&lt;=Formato!$P$5,H305&lt;=Formato!$P$5,I305&lt;=Formato!$P$5,J305&lt;=Formato!$Q$5,K305&lt;=Formato!$O$5),Formato!$N$5,IF(AND(G305&lt;=Formato!$P$6,H305&lt;=Formato!$P$6,I305&lt;=Formato!$P$6,J305&lt;=Formato!$Q$6,K305&lt;=Formato!$O$6),Formato!$N$6,IF(AND(G305&lt;=Formato!$P$7,H305&lt;=Formato!$P$7,I305&lt;=Formato!$P$7,J305&lt;=Formato!$Q$7,K305&lt;=Formato!$O$7),Formato!$N$7,IF(AND(G305&lt;=Formato!$P$8,H305&lt;=Formato!$P$8,I305&lt;=Formato!$P$8,J305&lt;=Formato!$Q$8,K305&lt;=Formato!$O$8),Formato!$N$8,IF(AND(G305&lt;=Formato!$P$9,H305&lt;=Formato!$P$9,I305&lt;=Formato!$P$9,J305&lt;=Formato!$Q$9,K305&lt;=Formato!$O$9),Formato!$N$9,IF(AND(G305&lt;=Formato!$P$10,H305&lt;=Formato!$P$10,I305&lt;=Formato!$P$10,J305&lt;=Formato!$Q$10,K305&lt;=Formato!$O$10),Formato!$N$10,Formato!$N$11)))))))))</f>
        <v>XXXS</v>
      </c>
      <c r="M305" s="57">
        <f>VLOOKUP(L305,'Tamaños FBR'!$B$3:$F$12,5,0)*F305</f>
        <v>0</v>
      </c>
    </row>
    <row r="306" spans="2:13" ht="14.25" customHeight="1" x14ac:dyDescent="0.25">
      <c r="B306" s="53"/>
      <c r="C306" s="53"/>
      <c r="D306" s="53"/>
      <c r="E306" s="53"/>
      <c r="F306" s="53"/>
      <c r="G306" s="53"/>
      <c r="H306" s="53"/>
      <c r="I306" s="53"/>
      <c r="J306" s="48">
        <f t="shared" si="6"/>
        <v>0</v>
      </c>
      <c r="K306" s="69"/>
      <c r="L306" s="70" t="str">
        <f>IF(AND(G306&lt;=Formato!$P$2,H306&lt;=Formato!$P$2,I306&lt;=Formato!$P$2,J306&lt;=Formato!$Q$2,K306&lt;=Formato!$O$2),Formato!$N$2,IF(AND(G306&lt;=Formato!$P$3,H306&lt;=Formato!$P$3,I306&lt;=Formato!$P$3,J306&lt;=Formato!$Q$3,K306&lt;=Formato!$O$3),Formato!$N$3,IF(AND(G306&lt;=Formato!$P$4,H306&lt;=Formato!$P$4,I306&lt;=Formato!$P$4,J306&lt;=Formato!$Q$4,K306&lt;=Formato!$O$4),Formato!$N$4,IF(AND(G306&lt;=Formato!$P$5,H306&lt;=Formato!$P$5,I306&lt;=Formato!$P$5,J306&lt;=Formato!$Q$5,K306&lt;=Formato!$O$5),Formato!$N$5,IF(AND(G306&lt;=Formato!$P$6,H306&lt;=Formato!$P$6,I306&lt;=Formato!$P$6,J306&lt;=Formato!$Q$6,K306&lt;=Formato!$O$6),Formato!$N$6,IF(AND(G306&lt;=Formato!$P$7,H306&lt;=Formato!$P$7,I306&lt;=Formato!$P$7,J306&lt;=Formato!$Q$7,K306&lt;=Formato!$O$7),Formato!$N$7,IF(AND(G306&lt;=Formato!$P$8,H306&lt;=Formato!$P$8,I306&lt;=Formato!$P$8,J306&lt;=Formato!$Q$8,K306&lt;=Formato!$O$8),Formato!$N$8,IF(AND(G306&lt;=Formato!$P$9,H306&lt;=Formato!$P$9,I306&lt;=Formato!$P$9,J306&lt;=Formato!$Q$9,K306&lt;=Formato!$O$9),Formato!$N$9,IF(AND(G306&lt;=Formato!$P$10,H306&lt;=Formato!$P$10,I306&lt;=Formato!$P$10,J306&lt;=Formato!$Q$10,K306&lt;=Formato!$O$10),Formato!$N$10,Formato!$N$11)))))))))</f>
        <v>XXXS</v>
      </c>
      <c r="M306" s="57">
        <f>VLOOKUP(L306,'Tamaños FBR'!$B$3:$F$12,5,0)*F306</f>
        <v>0</v>
      </c>
    </row>
    <row r="307" spans="2:13" ht="14.25" customHeight="1" x14ac:dyDescent="0.25">
      <c r="B307" s="53"/>
      <c r="C307" s="53"/>
      <c r="D307" s="53"/>
      <c r="E307" s="53"/>
      <c r="F307" s="53"/>
      <c r="G307" s="53"/>
      <c r="H307" s="53"/>
      <c r="I307" s="53"/>
      <c r="J307" s="48">
        <f t="shared" si="6"/>
        <v>0</v>
      </c>
      <c r="K307" s="69"/>
      <c r="L307" s="70" t="str">
        <f>IF(AND(G307&lt;=Formato!$P$2,H307&lt;=Formato!$P$2,I307&lt;=Formato!$P$2,J307&lt;=Formato!$Q$2,K307&lt;=Formato!$O$2),Formato!$N$2,IF(AND(G307&lt;=Formato!$P$3,H307&lt;=Formato!$P$3,I307&lt;=Formato!$P$3,J307&lt;=Formato!$Q$3,K307&lt;=Formato!$O$3),Formato!$N$3,IF(AND(G307&lt;=Formato!$P$4,H307&lt;=Formato!$P$4,I307&lt;=Formato!$P$4,J307&lt;=Formato!$Q$4,K307&lt;=Formato!$O$4),Formato!$N$4,IF(AND(G307&lt;=Formato!$P$5,H307&lt;=Formato!$P$5,I307&lt;=Formato!$P$5,J307&lt;=Formato!$Q$5,K307&lt;=Formato!$O$5),Formato!$N$5,IF(AND(G307&lt;=Formato!$P$6,H307&lt;=Formato!$P$6,I307&lt;=Formato!$P$6,J307&lt;=Formato!$Q$6,K307&lt;=Formato!$O$6),Formato!$N$6,IF(AND(G307&lt;=Formato!$P$7,H307&lt;=Formato!$P$7,I307&lt;=Formato!$P$7,J307&lt;=Formato!$Q$7,K307&lt;=Formato!$O$7),Formato!$N$7,IF(AND(G307&lt;=Formato!$P$8,H307&lt;=Formato!$P$8,I307&lt;=Formato!$P$8,J307&lt;=Formato!$Q$8,K307&lt;=Formato!$O$8),Formato!$N$8,IF(AND(G307&lt;=Formato!$P$9,H307&lt;=Formato!$P$9,I307&lt;=Formato!$P$9,J307&lt;=Formato!$Q$9,K307&lt;=Formato!$O$9),Formato!$N$9,IF(AND(G307&lt;=Formato!$P$10,H307&lt;=Formato!$P$10,I307&lt;=Formato!$P$10,J307&lt;=Formato!$Q$10,K307&lt;=Formato!$O$10),Formato!$N$10,Formato!$N$11)))))))))</f>
        <v>XXXS</v>
      </c>
      <c r="M307" s="57">
        <f>VLOOKUP(L307,'Tamaños FBR'!$B$3:$F$12,5,0)*F307</f>
        <v>0</v>
      </c>
    </row>
    <row r="308" spans="2:13" ht="14.25" customHeight="1" x14ac:dyDescent="0.25">
      <c r="B308" s="53"/>
      <c r="C308" s="53"/>
      <c r="D308" s="53"/>
      <c r="E308" s="53"/>
      <c r="F308" s="53"/>
      <c r="G308" s="53"/>
      <c r="H308" s="53"/>
      <c r="I308" s="53"/>
      <c r="J308" s="48">
        <f t="shared" si="6"/>
        <v>0</v>
      </c>
      <c r="K308" s="69"/>
      <c r="L308" s="70" t="str">
        <f>IF(AND(G308&lt;=Formato!$P$2,H308&lt;=Formato!$P$2,I308&lt;=Formato!$P$2,J308&lt;=Formato!$Q$2,K308&lt;=Formato!$O$2),Formato!$N$2,IF(AND(G308&lt;=Formato!$P$3,H308&lt;=Formato!$P$3,I308&lt;=Formato!$P$3,J308&lt;=Formato!$Q$3,K308&lt;=Formato!$O$3),Formato!$N$3,IF(AND(G308&lt;=Formato!$P$4,H308&lt;=Formato!$P$4,I308&lt;=Formato!$P$4,J308&lt;=Formato!$Q$4,K308&lt;=Formato!$O$4),Formato!$N$4,IF(AND(G308&lt;=Formato!$P$5,H308&lt;=Formato!$P$5,I308&lt;=Formato!$P$5,J308&lt;=Formato!$Q$5,K308&lt;=Formato!$O$5),Formato!$N$5,IF(AND(G308&lt;=Formato!$P$6,H308&lt;=Formato!$P$6,I308&lt;=Formato!$P$6,J308&lt;=Formato!$Q$6,K308&lt;=Formato!$O$6),Formato!$N$6,IF(AND(G308&lt;=Formato!$P$7,H308&lt;=Formato!$P$7,I308&lt;=Formato!$P$7,J308&lt;=Formato!$Q$7,K308&lt;=Formato!$O$7),Formato!$N$7,IF(AND(G308&lt;=Formato!$P$8,H308&lt;=Formato!$P$8,I308&lt;=Formato!$P$8,J308&lt;=Formato!$Q$8,K308&lt;=Formato!$O$8),Formato!$N$8,IF(AND(G308&lt;=Formato!$P$9,H308&lt;=Formato!$P$9,I308&lt;=Formato!$P$9,J308&lt;=Formato!$Q$9,K308&lt;=Formato!$O$9),Formato!$N$9,IF(AND(G308&lt;=Formato!$P$10,H308&lt;=Formato!$P$10,I308&lt;=Formato!$P$10,J308&lt;=Formato!$Q$10,K308&lt;=Formato!$O$10),Formato!$N$10,Formato!$N$11)))))))))</f>
        <v>XXXS</v>
      </c>
      <c r="M308" s="57">
        <f>VLOOKUP(L308,'Tamaños FBR'!$B$3:$F$12,5,0)*F308</f>
        <v>0</v>
      </c>
    </row>
    <row r="309" spans="2:13" ht="14.25" customHeight="1" x14ac:dyDescent="0.25">
      <c r="B309" s="53"/>
      <c r="C309" s="53"/>
      <c r="D309" s="53"/>
      <c r="E309" s="53"/>
      <c r="F309" s="53"/>
      <c r="G309" s="53"/>
      <c r="H309" s="53"/>
      <c r="I309" s="53"/>
      <c r="J309" s="48">
        <f t="shared" si="6"/>
        <v>0</v>
      </c>
      <c r="K309" s="69"/>
      <c r="L309" s="70" t="str">
        <f>IF(AND(G309&lt;=Formato!$P$2,H309&lt;=Formato!$P$2,I309&lt;=Formato!$P$2,J309&lt;=Formato!$Q$2,K309&lt;=Formato!$O$2),Formato!$N$2,IF(AND(G309&lt;=Formato!$P$3,H309&lt;=Formato!$P$3,I309&lt;=Formato!$P$3,J309&lt;=Formato!$Q$3,K309&lt;=Formato!$O$3),Formato!$N$3,IF(AND(G309&lt;=Formato!$P$4,H309&lt;=Formato!$P$4,I309&lt;=Formato!$P$4,J309&lt;=Formato!$Q$4,K309&lt;=Formato!$O$4),Formato!$N$4,IF(AND(G309&lt;=Formato!$P$5,H309&lt;=Formato!$P$5,I309&lt;=Formato!$P$5,J309&lt;=Formato!$Q$5,K309&lt;=Formato!$O$5),Formato!$N$5,IF(AND(G309&lt;=Formato!$P$6,H309&lt;=Formato!$P$6,I309&lt;=Formato!$P$6,J309&lt;=Formato!$Q$6,K309&lt;=Formato!$O$6),Formato!$N$6,IF(AND(G309&lt;=Formato!$P$7,H309&lt;=Formato!$P$7,I309&lt;=Formato!$P$7,J309&lt;=Formato!$Q$7,K309&lt;=Formato!$O$7),Formato!$N$7,IF(AND(G309&lt;=Formato!$P$8,H309&lt;=Formato!$P$8,I309&lt;=Formato!$P$8,J309&lt;=Formato!$Q$8,K309&lt;=Formato!$O$8),Formato!$N$8,IF(AND(G309&lt;=Formato!$P$9,H309&lt;=Formato!$P$9,I309&lt;=Formato!$P$9,J309&lt;=Formato!$Q$9,K309&lt;=Formato!$O$9),Formato!$N$9,IF(AND(G309&lt;=Formato!$P$10,H309&lt;=Formato!$P$10,I309&lt;=Formato!$P$10,J309&lt;=Formato!$Q$10,K309&lt;=Formato!$O$10),Formato!$N$10,Formato!$N$11)))))))))</f>
        <v>XXXS</v>
      </c>
      <c r="M309" s="57">
        <f>VLOOKUP(L309,'Tamaños FBR'!$B$3:$F$12,5,0)*F309</f>
        <v>0</v>
      </c>
    </row>
    <row r="310" spans="2:13" ht="14.25" customHeight="1" x14ac:dyDescent="0.25">
      <c r="B310" s="53"/>
      <c r="C310" s="53"/>
      <c r="D310" s="53"/>
      <c r="E310" s="53"/>
      <c r="F310" s="53"/>
      <c r="G310" s="53"/>
      <c r="H310" s="53"/>
      <c r="I310" s="53"/>
      <c r="J310" s="48">
        <f t="shared" si="6"/>
        <v>0</v>
      </c>
      <c r="K310" s="69"/>
      <c r="L310" s="70" t="str">
        <f>IF(AND(G310&lt;=Formato!$P$2,H310&lt;=Formato!$P$2,I310&lt;=Formato!$P$2,J310&lt;=Formato!$Q$2,K310&lt;=Formato!$O$2),Formato!$N$2,IF(AND(G310&lt;=Formato!$P$3,H310&lt;=Formato!$P$3,I310&lt;=Formato!$P$3,J310&lt;=Formato!$Q$3,K310&lt;=Formato!$O$3),Formato!$N$3,IF(AND(G310&lt;=Formato!$P$4,H310&lt;=Formato!$P$4,I310&lt;=Formato!$P$4,J310&lt;=Formato!$Q$4,K310&lt;=Formato!$O$4),Formato!$N$4,IF(AND(G310&lt;=Formato!$P$5,H310&lt;=Formato!$P$5,I310&lt;=Formato!$P$5,J310&lt;=Formato!$Q$5,K310&lt;=Formato!$O$5),Formato!$N$5,IF(AND(G310&lt;=Formato!$P$6,H310&lt;=Formato!$P$6,I310&lt;=Formato!$P$6,J310&lt;=Formato!$Q$6,K310&lt;=Formato!$O$6),Formato!$N$6,IF(AND(G310&lt;=Formato!$P$7,H310&lt;=Formato!$P$7,I310&lt;=Formato!$P$7,J310&lt;=Formato!$Q$7,K310&lt;=Formato!$O$7),Formato!$N$7,IF(AND(G310&lt;=Formato!$P$8,H310&lt;=Formato!$P$8,I310&lt;=Formato!$P$8,J310&lt;=Formato!$Q$8,K310&lt;=Formato!$O$8),Formato!$N$8,IF(AND(G310&lt;=Formato!$P$9,H310&lt;=Formato!$P$9,I310&lt;=Formato!$P$9,J310&lt;=Formato!$Q$9,K310&lt;=Formato!$O$9),Formato!$N$9,IF(AND(G310&lt;=Formato!$P$10,H310&lt;=Formato!$P$10,I310&lt;=Formato!$P$10,J310&lt;=Formato!$Q$10,K310&lt;=Formato!$O$10),Formato!$N$10,Formato!$N$11)))))))))</f>
        <v>XXXS</v>
      </c>
      <c r="M310" s="57">
        <f>VLOOKUP(L310,'Tamaños FBR'!$B$3:$F$12,5,0)*F310</f>
        <v>0</v>
      </c>
    </row>
    <row r="311" spans="2:13" ht="14.25" customHeight="1" x14ac:dyDescent="0.25">
      <c r="B311" s="53"/>
      <c r="C311" s="53"/>
      <c r="D311" s="53"/>
      <c r="E311" s="53"/>
      <c r="F311" s="53"/>
      <c r="G311" s="53"/>
      <c r="H311" s="53"/>
      <c r="I311" s="53"/>
      <c r="J311" s="48">
        <f t="shared" si="6"/>
        <v>0</v>
      </c>
      <c r="K311" s="69"/>
      <c r="L311" s="70" t="str">
        <f>IF(AND(G311&lt;=Formato!$P$2,H311&lt;=Formato!$P$2,I311&lt;=Formato!$P$2,J311&lt;=Formato!$Q$2,K311&lt;=Formato!$O$2),Formato!$N$2,IF(AND(G311&lt;=Formato!$P$3,H311&lt;=Formato!$P$3,I311&lt;=Formato!$P$3,J311&lt;=Formato!$Q$3,K311&lt;=Formato!$O$3),Formato!$N$3,IF(AND(G311&lt;=Formato!$P$4,H311&lt;=Formato!$P$4,I311&lt;=Formato!$P$4,J311&lt;=Formato!$Q$4,K311&lt;=Formato!$O$4),Formato!$N$4,IF(AND(G311&lt;=Formato!$P$5,H311&lt;=Formato!$P$5,I311&lt;=Formato!$P$5,J311&lt;=Formato!$Q$5,K311&lt;=Formato!$O$5),Formato!$N$5,IF(AND(G311&lt;=Formato!$P$6,H311&lt;=Formato!$P$6,I311&lt;=Formato!$P$6,J311&lt;=Formato!$Q$6,K311&lt;=Formato!$O$6),Formato!$N$6,IF(AND(G311&lt;=Formato!$P$7,H311&lt;=Formato!$P$7,I311&lt;=Formato!$P$7,J311&lt;=Formato!$Q$7,K311&lt;=Formato!$O$7),Formato!$N$7,IF(AND(G311&lt;=Formato!$P$8,H311&lt;=Formato!$P$8,I311&lt;=Formato!$P$8,J311&lt;=Formato!$Q$8,K311&lt;=Formato!$O$8),Formato!$N$8,IF(AND(G311&lt;=Formato!$P$9,H311&lt;=Formato!$P$9,I311&lt;=Formato!$P$9,J311&lt;=Formato!$Q$9,K311&lt;=Formato!$O$9),Formato!$N$9,IF(AND(G311&lt;=Formato!$P$10,H311&lt;=Formato!$P$10,I311&lt;=Formato!$P$10,J311&lt;=Formato!$Q$10,K311&lt;=Formato!$O$10),Formato!$N$10,Formato!$N$11)))))))))</f>
        <v>XXXS</v>
      </c>
      <c r="M311" s="57">
        <f>VLOOKUP(L311,'Tamaños FBR'!$B$3:$F$12,5,0)*F311</f>
        <v>0</v>
      </c>
    </row>
    <row r="312" spans="2:13" ht="14.25" customHeight="1" x14ac:dyDescent="0.25">
      <c r="B312" s="53"/>
      <c r="C312" s="53"/>
      <c r="D312" s="53"/>
      <c r="E312" s="53"/>
      <c r="F312" s="53"/>
      <c r="G312" s="53"/>
      <c r="H312" s="53"/>
      <c r="I312" s="53"/>
      <c r="J312" s="48">
        <f t="shared" si="6"/>
        <v>0</v>
      </c>
      <c r="K312" s="69"/>
      <c r="L312" s="70" t="str">
        <f>IF(AND(G312&lt;=Formato!$P$2,H312&lt;=Formato!$P$2,I312&lt;=Formato!$P$2,J312&lt;=Formato!$Q$2,K312&lt;=Formato!$O$2),Formato!$N$2,IF(AND(G312&lt;=Formato!$P$3,H312&lt;=Formato!$P$3,I312&lt;=Formato!$P$3,J312&lt;=Formato!$Q$3,K312&lt;=Formato!$O$3),Formato!$N$3,IF(AND(G312&lt;=Formato!$P$4,H312&lt;=Formato!$P$4,I312&lt;=Formato!$P$4,J312&lt;=Formato!$Q$4,K312&lt;=Formato!$O$4),Formato!$N$4,IF(AND(G312&lt;=Formato!$P$5,H312&lt;=Formato!$P$5,I312&lt;=Formato!$P$5,J312&lt;=Formato!$Q$5,K312&lt;=Formato!$O$5),Formato!$N$5,IF(AND(G312&lt;=Formato!$P$6,H312&lt;=Formato!$P$6,I312&lt;=Formato!$P$6,J312&lt;=Formato!$Q$6,K312&lt;=Formato!$O$6),Formato!$N$6,IF(AND(G312&lt;=Formato!$P$7,H312&lt;=Formato!$P$7,I312&lt;=Formato!$P$7,J312&lt;=Formato!$Q$7,K312&lt;=Formato!$O$7),Formato!$N$7,IF(AND(G312&lt;=Formato!$P$8,H312&lt;=Formato!$P$8,I312&lt;=Formato!$P$8,J312&lt;=Formato!$Q$8,K312&lt;=Formato!$O$8),Formato!$N$8,IF(AND(G312&lt;=Formato!$P$9,H312&lt;=Formato!$P$9,I312&lt;=Formato!$P$9,J312&lt;=Formato!$Q$9,K312&lt;=Formato!$O$9),Formato!$N$9,IF(AND(G312&lt;=Formato!$P$10,H312&lt;=Formato!$P$10,I312&lt;=Formato!$P$10,J312&lt;=Formato!$Q$10,K312&lt;=Formato!$O$10),Formato!$N$10,Formato!$N$11)))))))))</f>
        <v>XXXS</v>
      </c>
      <c r="M312" s="57">
        <f>VLOOKUP(L312,'Tamaños FBR'!$B$3:$F$12,5,0)*F312</f>
        <v>0</v>
      </c>
    </row>
    <row r="313" spans="2:13" ht="14.25" customHeight="1" x14ac:dyDescent="0.25">
      <c r="B313" s="53"/>
      <c r="C313" s="53"/>
      <c r="D313" s="53"/>
      <c r="E313" s="53"/>
      <c r="F313" s="53"/>
      <c r="G313" s="53"/>
      <c r="H313" s="53"/>
      <c r="I313" s="53"/>
      <c r="J313" s="48">
        <f t="shared" si="6"/>
        <v>0</v>
      </c>
      <c r="K313" s="69"/>
      <c r="L313" s="70" t="str">
        <f>IF(AND(G313&lt;=Formato!$P$2,H313&lt;=Formato!$P$2,I313&lt;=Formato!$P$2,J313&lt;=Formato!$Q$2,K313&lt;=Formato!$O$2),Formato!$N$2,IF(AND(G313&lt;=Formato!$P$3,H313&lt;=Formato!$P$3,I313&lt;=Formato!$P$3,J313&lt;=Formato!$Q$3,K313&lt;=Formato!$O$3),Formato!$N$3,IF(AND(G313&lt;=Formato!$P$4,H313&lt;=Formato!$P$4,I313&lt;=Formato!$P$4,J313&lt;=Formato!$Q$4,K313&lt;=Formato!$O$4),Formato!$N$4,IF(AND(G313&lt;=Formato!$P$5,H313&lt;=Formato!$P$5,I313&lt;=Formato!$P$5,J313&lt;=Formato!$Q$5,K313&lt;=Formato!$O$5),Formato!$N$5,IF(AND(G313&lt;=Formato!$P$6,H313&lt;=Formato!$P$6,I313&lt;=Formato!$P$6,J313&lt;=Formato!$Q$6,K313&lt;=Formato!$O$6),Formato!$N$6,IF(AND(G313&lt;=Formato!$P$7,H313&lt;=Formato!$P$7,I313&lt;=Formato!$P$7,J313&lt;=Formato!$Q$7,K313&lt;=Formato!$O$7),Formato!$N$7,IF(AND(G313&lt;=Formato!$P$8,H313&lt;=Formato!$P$8,I313&lt;=Formato!$P$8,J313&lt;=Formato!$Q$8,K313&lt;=Formato!$O$8),Formato!$N$8,IF(AND(G313&lt;=Formato!$P$9,H313&lt;=Formato!$P$9,I313&lt;=Formato!$P$9,J313&lt;=Formato!$Q$9,K313&lt;=Formato!$O$9),Formato!$N$9,IF(AND(G313&lt;=Formato!$P$10,H313&lt;=Formato!$P$10,I313&lt;=Formato!$P$10,J313&lt;=Formato!$Q$10,K313&lt;=Formato!$O$10),Formato!$N$10,Formato!$N$11)))))))))</f>
        <v>XXXS</v>
      </c>
      <c r="M313" s="57">
        <f>VLOOKUP(L313,'Tamaños FBR'!$B$3:$F$12,5,0)*F313</f>
        <v>0</v>
      </c>
    </row>
    <row r="314" spans="2:13" ht="14.25" customHeight="1" x14ac:dyDescent="0.25">
      <c r="B314" s="53"/>
      <c r="C314" s="53"/>
      <c r="D314" s="53"/>
      <c r="E314" s="53"/>
      <c r="F314" s="53"/>
      <c r="G314" s="53"/>
      <c r="H314" s="53"/>
      <c r="I314" s="53"/>
      <c r="J314" s="48">
        <f t="shared" si="6"/>
        <v>0</v>
      </c>
      <c r="K314" s="69"/>
      <c r="L314" s="70" t="str">
        <f>IF(AND(G314&lt;=Formato!$P$2,H314&lt;=Formato!$P$2,I314&lt;=Formato!$P$2,J314&lt;=Formato!$Q$2,K314&lt;=Formato!$O$2),Formato!$N$2,IF(AND(G314&lt;=Formato!$P$3,H314&lt;=Formato!$P$3,I314&lt;=Formato!$P$3,J314&lt;=Formato!$Q$3,K314&lt;=Formato!$O$3),Formato!$N$3,IF(AND(G314&lt;=Formato!$P$4,H314&lt;=Formato!$P$4,I314&lt;=Formato!$P$4,J314&lt;=Formato!$Q$4,K314&lt;=Formato!$O$4),Formato!$N$4,IF(AND(G314&lt;=Formato!$P$5,H314&lt;=Formato!$P$5,I314&lt;=Formato!$P$5,J314&lt;=Formato!$Q$5,K314&lt;=Formato!$O$5),Formato!$N$5,IF(AND(G314&lt;=Formato!$P$6,H314&lt;=Formato!$P$6,I314&lt;=Formato!$P$6,J314&lt;=Formato!$Q$6,K314&lt;=Formato!$O$6),Formato!$N$6,IF(AND(G314&lt;=Formato!$P$7,H314&lt;=Formato!$P$7,I314&lt;=Formato!$P$7,J314&lt;=Formato!$Q$7,K314&lt;=Formato!$O$7),Formato!$N$7,IF(AND(G314&lt;=Formato!$P$8,H314&lt;=Formato!$P$8,I314&lt;=Formato!$P$8,J314&lt;=Formato!$Q$8,K314&lt;=Formato!$O$8),Formato!$N$8,IF(AND(G314&lt;=Formato!$P$9,H314&lt;=Formato!$P$9,I314&lt;=Formato!$P$9,J314&lt;=Formato!$Q$9,K314&lt;=Formato!$O$9),Formato!$N$9,IF(AND(G314&lt;=Formato!$P$10,H314&lt;=Formato!$P$10,I314&lt;=Formato!$P$10,J314&lt;=Formato!$Q$10,K314&lt;=Formato!$O$10),Formato!$N$10,Formato!$N$11)))))))))</f>
        <v>XXXS</v>
      </c>
      <c r="M314" s="57">
        <f>VLOOKUP(L314,'Tamaños FBR'!$B$3:$F$12,5,0)*F314</f>
        <v>0</v>
      </c>
    </row>
    <row r="315" spans="2:13" ht="14.25" customHeight="1" x14ac:dyDescent="0.25">
      <c r="B315" s="53"/>
      <c r="C315" s="53"/>
      <c r="D315" s="53"/>
      <c r="E315" s="53"/>
      <c r="F315" s="53"/>
      <c r="G315" s="53"/>
      <c r="H315" s="53"/>
      <c r="I315" s="53"/>
      <c r="J315" s="48">
        <f t="shared" si="6"/>
        <v>0</v>
      </c>
      <c r="K315" s="69"/>
      <c r="L315" s="70" t="str">
        <f>IF(AND(G315&lt;=Formato!$P$2,H315&lt;=Formato!$P$2,I315&lt;=Formato!$P$2,J315&lt;=Formato!$Q$2,K315&lt;=Formato!$O$2),Formato!$N$2,IF(AND(G315&lt;=Formato!$P$3,H315&lt;=Formato!$P$3,I315&lt;=Formato!$P$3,J315&lt;=Formato!$Q$3,K315&lt;=Formato!$O$3),Formato!$N$3,IF(AND(G315&lt;=Formato!$P$4,H315&lt;=Formato!$P$4,I315&lt;=Formato!$P$4,J315&lt;=Formato!$Q$4,K315&lt;=Formato!$O$4),Formato!$N$4,IF(AND(G315&lt;=Formato!$P$5,H315&lt;=Formato!$P$5,I315&lt;=Formato!$P$5,J315&lt;=Formato!$Q$5,K315&lt;=Formato!$O$5),Formato!$N$5,IF(AND(G315&lt;=Formato!$P$6,H315&lt;=Formato!$P$6,I315&lt;=Formato!$P$6,J315&lt;=Formato!$Q$6,K315&lt;=Formato!$O$6),Formato!$N$6,IF(AND(G315&lt;=Formato!$P$7,H315&lt;=Formato!$P$7,I315&lt;=Formato!$P$7,J315&lt;=Formato!$Q$7,K315&lt;=Formato!$O$7),Formato!$N$7,IF(AND(G315&lt;=Formato!$P$8,H315&lt;=Formato!$P$8,I315&lt;=Formato!$P$8,J315&lt;=Formato!$Q$8,K315&lt;=Formato!$O$8),Formato!$N$8,IF(AND(G315&lt;=Formato!$P$9,H315&lt;=Formato!$P$9,I315&lt;=Formato!$P$9,J315&lt;=Formato!$Q$9,K315&lt;=Formato!$O$9),Formato!$N$9,IF(AND(G315&lt;=Formato!$P$10,H315&lt;=Formato!$P$10,I315&lt;=Formato!$P$10,J315&lt;=Formato!$Q$10,K315&lt;=Formato!$O$10),Formato!$N$10,Formato!$N$11)))))))))</f>
        <v>XXXS</v>
      </c>
      <c r="M315" s="57">
        <f>VLOOKUP(L315,'Tamaños FBR'!$B$3:$F$12,5,0)*F315</f>
        <v>0</v>
      </c>
    </row>
    <row r="316" spans="2:13" ht="14.25" customHeight="1" x14ac:dyDescent="0.25">
      <c r="B316" s="53"/>
      <c r="C316" s="53"/>
      <c r="D316" s="53"/>
      <c r="E316" s="53"/>
      <c r="F316" s="53"/>
      <c r="G316" s="53"/>
      <c r="H316" s="53"/>
      <c r="I316" s="53"/>
      <c r="J316" s="48">
        <f t="shared" si="6"/>
        <v>0</v>
      </c>
      <c r="K316" s="69"/>
      <c r="L316" s="70" t="str">
        <f>IF(AND(G316&lt;=Formato!$P$2,H316&lt;=Formato!$P$2,I316&lt;=Formato!$P$2,J316&lt;=Formato!$Q$2,K316&lt;=Formato!$O$2),Formato!$N$2,IF(AND(G316&lt;=Formato!$P$3,H316&lt;=Formato!$P$3,I316&lt;=Formato!$P$3,J316&lt;=Formato!$Q$3,K316&lt;=Formato!$O$3),Formato!$N$3,IF(AND(G316&lt;=Formato!$P$4,H316&lt;=Formato!$P$4,I316&lt;=Formato!$P$4,J316&lt;=Formato!$Q$4,K316&lt;=Formato!$O$4),Formato!$N$4,IF(AND(G316&lt;=Formato!$P$5,H316&lt;=Formato!$P$5,I316&lt;=Formato!$P$5,J316&lt;=Formato!$Q$5,K316&lt;=Formato!$O$5),Formato!$N$5,IF(AND(G316&lt;=Formato!$P$6,H316&lt;=Formato!$P$6,I316&lt;=Formato!$P$6,J316&lt;=Formato!$Q$6,K316&lt;=Formato!$O$6),Formato!$N$6,IF(AND(G316&lt;=Formato!$P$7,H316&lt;=Formato!$P$7,I316&lt;=Formato!$P$7,J316&lt;=Formato!$Q$7,K316&lt;=Formato!$O$7),Formato!$N$7,IF(AND(G316&lt;=Formato!$P$8,H316&lt;=Formato!$P$8,I316&lt;=Formato!$P$8,J316&lt;=Formato!$Q$8,K316&lt;=Formato!$O$8),Formato!$N$8,IF(AND(G316&lt;=Formato!$P$9,H316&lt;=Formato!$P$9,I316&lt;=Formato!$P$9,J316&lt;=Formato!$Q$9,K316&lt;=Formato!$O$9),Formato!$N$9,IF(AND(G316&lt;=Formato!$P$10,H316&lt;=Formato!$P$10,I316&lt;=Formato!$P$10,J316&lt;=Formato!$Q$10,K316&lt;=Formato!$O$10),Formato!$N$10,Formato!$N$11)))))))))</f>
        <v>XXXS</v>
      </c>
      <c r="M316" s="57">
        <f>VLOOKUP(L316,'Tamaños FBR'!$B$3:$F$12,5,0)*F316</f>
        <v>0</v>
      </c>
    </row>
    <row r="317" spans="2:13" ht="14.25" customHeight="1" x14ac:dyDescent="0.25">
      <c r="B317" s="53"/>
      <c r="C317" s="53"/>
      <c r="D317" s="53"/>
      <c r="E317" s="53"/>
      <c r="F317" s="53"/>
      <c r="G317" s="53"/>
      <c r="H317" s="53"/>
      <c r="I317" s="53"/>
      <c r="J317" s="48">
        <f t="shared" si="6"/>
        <v>0</v>
      </c>
      <c r="K317" s="69"/>
      <c r="L317" s="70" t="str">
        <f>IF(AND(G317&lt;=Formato!$P$2,H317&lt;=Formato!$P$2,I317&lt;=Formato!$P$2,J317&lt;=Formato!$Q$2,K317&lt;=Formato!$O$2),Formato!$N$2,IF(AND(G317&lt;=Formato!$P$3,H317&lt;=Formato!$P$3,I317&lt;=Formato!$P$3,J317&lt;=Formato!$Q$3,K317&lt;=Formato!$O$3),Formato!$N$3,IF(AND(G317&lt;=Formato!$P$4,H317&lt;=Formato!$P$4,I317&lt;=Formato!$P$4,J317&lt;=Formato!$Q$4,K317&lt;=Formato!$O$4),Formato!$N$4,IF(AND(G317&lt;=Formato!$P$5,H317&lt;=Formato!$P$5,I317&lt;=Formato!$P$5,J317&lt;=Formato!$Q$5,K317&lt;=Formato!$O$5),Formato!$N$5,IF(AND(G317&lt;=Formato!$P$6,H317&lt;=Formato!$P$6,I317&lt;=Formato!$P$6,J317&lt;=Formato!$Q$6,K317&lt;=Formato!$O$6),Formato!$N$6,IF(AND(G317&lt;=Formato!$P$7,H317&lt;=Formato!$P$7,I317&lt;=Formato!$P$7,J317&lt;=Formato!$Q$7,K317&lt;=Formato!$O$7),Formato!$N$7,IF(AND(G317&lt;=Formato!$P$8,H317&lt;=Formato!$P$8,I317&lt;=Formato!$P$8,J317&lt;=Formato!$Q$8,K317&lt;=Formato!$O$8),Formato!$N$8,IF(AND(G317&lt;=Formato!$P$9,H317&lt;=Formato!$P$9,I317&lt;=Formato!$P$9,J317&lt;=Formato!$Q$9,K317&lt;=Formato!$O$9),Formato!$N$9,IF(AND(G317&lt;=Formato!$P$10,H317&lt;=Formato!$P$10,I317&lt;=Formato!$P$10,J317&lt;=Formato!$Q$10,K317&lt;=Formato!$O$10),Formato!$N$10,Formato!$N$11)))))))))</f>
        <v>XXXS</v>
      </c>
      <c r="M317" s="57">
        <f>VLOOKUP(L317,'Tamaños FBR'!$B$3:$F$12,5,0)*F317</f>
        <v>0</v>
      </c>
    </row>
    <row r="318" spans="2:13" ht="14.25" customHeight="1" x14ac:dyDescent="0.25">
      <c r="B318" s="53"/>
      <c r="C318" s="53"/>
      <c r="D318" s="53"/>
      <c r="E318" s="53"/>
      <c r="F318" s="53"/>
      <c r="G318" s="53"/>
      <c r="H318" s="53"/>
      <c r="I318" s="53"/>
      <c r="J318" s="48">
        <f t="shared" si="6"/>
        <v>0</v>
      </c>
      <c r="K318" s="69"/>
      <c r="L318" s="70" t="str">
        <f>IF(AND(G318&lt;=Formato!$P$2,H318&lt;=Formato!$P$2,I318&lt;=Formato!$P$2,J318&lt;=Formato!$Q$2,K318&lt;=Formato!$O$2),Formato!$N$2,IF(AND(G318&lt;=Formato!$P$3,H318&lt;=Formato!$P$3,I318&lt;=Formato!$P$3,J318&lt;=Formato!$Q$3,K318&lt;=Formato!$O$3),Formato!$N$3,IF(AND(G318&lt;=Formato!$P$4,H318&lt;=Formato!$P$4,I318&lt;=Formato!$P$4,J318&lt;=Formato!$Q$4,K318&lt;=Formato!$O$4),Formato!$N$4,IF(AND(G318&lt;=Formato!$P$5,H318&lt;=Formato!$P$5,I318&lt;=Formato!$P$5,J318&lt;=Formato!$Q$5,K318&lt;=Formato!$O$5),Formato!$N$5,IF(AND(G318&lt;=Formato!$P$6,H318&lt;=Formato!$P$6,I318&lt;=Formato!$P$6,J318&lt;=Formato!$Q$6,K318&lt;=Formato!$O$6),Formato!$N$6,IF(AND(G318&lt;=Formato!$P$7,H318&lt;=Formato!$P$7,I318&lt;=Formato!$P$7,J318&lt;=Formato!$Q$7,K318&lt;=Formato!$O$7),Formato!$N$7,IF(AND(G318&lt;=Formato!$P$8,H318&lt;=Formato!$P$8,I318&lt;=Formato!$P$8,J318&lt;=Formato!$Q$8,K318&lt;=Formato!$O$8),Formato!$N$8,IF(AND(G318&lt;=Formato!$P$9,H318&lt;=Formato!$P$9,I318&lt;=Formato!$P$9,J318&lt;=Formato!$Q$9,K318&lt;=Formato!$O$9),Formato!$N$9,IF(AND(G318&lt;=Formato!$P$10,H318&lt;=Formato!$P$10,I318&lt;=Formato!$P$10,J318&lt;=Formato!$Q$10,K318&lt;=Formato!$O$10),Formato!$N$10,Formato!$N$11)))))))))</f>
        <v>XXXS</v>
      </c>
      <c r="M318" s="57">
        <f>VLOOKUP(L318,'Tamaños FBR'!$B$3:$F$12,5,0)*F318</f>
        <v>0</v>
      </c>
    </row>
    <row r="319" spans="2:13" ht="14.25" customHeight="1" x14ac:dyDescent="0.25">
      <c r="B319" s="53"/>
      <c r="C319" s="53"/>
      <c r="D319" s="53"/>
      <c r="E319" s="53"/>
      <c r="F319" s="53"/>
      <c r="G319" s="53"/>
      <c r="H319" s="53"/>
      <c r="I319" s="53"/>
      <c r="J319" s="48">
        <f t="shared" si="6"/>
        <v>0</v>
      </c>
      <c r="K319" s="69"/>
      <c r="L319" s="70" t="str">
        <f>IF(AND(G319&lt;=Formato!$P$2,H319&lt;=Formato!$P$2,I319&lt;=Formato!$P$2,J319&lt;=Formato!$Q$2,K319&lt;=Formato!$O$2),Formato!$N$2,IF(AND(G319&lt;=Formato!$P$3,H319&lt;=Formato!$P$3,I319&lt;=Formato!$P$3,J319&lt;=Formato!$Q$3,K319&lt;=Formato!$O$3),Formato!$N$3,IF(AND(G319&lt;=Formato!$P$4,H319&lt;=Formato!$P$4,I319&lt;=Formato!$P$4,J319&lt;=Formato!$Q$4,K319&lt;=Formato!$O$4),Formato!$N$4,IF(AND(G319&lt;=Formato!$P$5,H319&lt;=Formato!$P$5,I319&lt;=Formato!$P$5,J319&lt;=Formato!$Q$5,K319&lt;=Formato!$O$5),Formato!$N$5,IF(AND(G319&lt;=Formato!$P$6,H319&lt;=Formato!$P$6,I319&lt;=Formato!$P$6,J319&lt;=Formato!$Q$6,K319&lt;=Formato!$O$6),Formato!$N$6,IF(AND(G319&lt;=Formato!$P$7,H319&lt;=Formato!$P$7,I319&lt;=Formato!$P$7,J319&lt;=Formato!$Q$7,K319&lt;=Formato!$O$7),Formato!$N$7,IF(AND(G319&lt;=Formato!$P$8,H319&lt;=Formato!$P$8,I319&lt;=Formato!$P$8,J319&lt;=Formato!$Q$8,K319&lt;=Formato!$O$8),Formato!$N$8,IF(AND(G319&lt;=Formato!$P$9,H319&lt;=Formato!$P$9,I319&lt;=Formato!$P$9,J319&lt;=Formato!$Q$9,K319&lt;=Formato!$O$9),Formato!$N$9,IF(AND(G319&lt;=Formato!$P$10,H319&lt;=Formato!$P$10,I319&lt;=Formato!$P$10,J319&lt;=Formato!$Q$10,K319&lt;=Formato!$O$10),Formato!$N$10,Formato!$N$11)))))))))</f>
        <v>XXXS</v>
      </c>
      <c r="M319" s="57">
        <f>VLOOKUP(L319,'Tamaños FBR'!$B$3:$F$12,5,0)*F319</f>
        <v>0</v>
      </c>
    </row>
    <row r="320" spans="2:13" ht="14.25" customHeight="1" x14ac:dyDescent="0.25">
      <c r="B320" s="53"/>
      <c r="C320" s="53"/>
      <c r="D320" s="53"/>
      <c r="E320" s="53"/>
      <c r="F320" s="53"/>
      <c r="G320" s="53"/>
      <c r="H320" s="53"/>
      <c r="I320" s="53"/>
      <c r="J320" s="48">
        <f t="shared" si="6"/>
        <v>0</v>
      </c>
      <c r="K320" s="69"/>
      <c r="L320" s="70" t="str">
        <f>IF(AND(G320&lt;=Formato!$P$2,H320&lt;=Formato!$P$2,I320&lt;=Formato!$P$2,J320&lt;=Formato!$Q$2,K320&lt;=Formato!$O$2),Formato!$N$2,IF(AND(G320&lt;=Formato!$P$3,H320&lt;=Formato!$P$3,I320&lt;=Formato!$P$3,J320&lt;=Formato!$Q$3,K320&lt;=Formato!$O$3),Formato!$N$3,IF(AND(G320&lt;=Formato!$P$4,H320&lt;=Formato!$P$4,I320&lt;=Formato!$P$4,J320&lt;=Formato!$Q$4,K320&lt;=Formato!$O$4),Formato!$N$4,IF(AND(G320&lt;=Formato!$P$5,H320&lt;=Formato!$P$5,I320&lt;=Formato!$P$5,J320&lt;=Formato!$Q$5,K320&lt;=Formato!$O$5),Formato!$N$5,IF(AND(G320&lt;=Formato!$P$6,H320&lt;=Formato!$P$6,I320&lt;=Formato!$P$6,J320&lt;=Formato!$Q$6,K320&lt;=Formato!$O$6),Formato!$N$6,IF(AND(G320&lt;=Formato!$P$7,H320&lt;=Formato!$P$7,I320&lt;=Formato!$P$7,J320&lt;=Formato!$Q$7,K320&lt;=Formato!$O$7),Formato!$N$7,IF(AND(G320&lt;=Formato!$P$8,H320&lt;=Formato!$P$8,I320&lt;=Formato!$P$8,J320&lt;=Formato!$Q$8,K320&lt;=Formato!$O$8),Formato!$N$8,IF(AND(G320&lt;=Formato!$P$9,H320&lt;=Formato!$P$9,I320&lt;=Formato!$P$9,J320&lt;=Formato!$Q$9,K320&lt;=Formato!$O$9),Formato!$N$9,IF(AND(G320&lt;=Formato!$P$10,H320&lt;=Formato!$P$10,I320&lt;=Formato!$P$10,J320&lt;=Formato!$Q$10,K320&lt;=Formato!$O$10),Formato!$N$10,Formato!$N$11)))))))))</f>
        <v>XXXS</v>
      </c>
      <c r="M320" s="57">
        <f>VLOOKUP(L320,'Tamaños FBR'!$B$3:$F$12,5,0)*F320</f>
        <v>0</v>
      </c>
    </row>
    <row r="321" spans="2:13" ht="14.25" customHeight="1" x14ac:dyDescent="0.25">
      <c r="B321" s="53"/>
      <c r="C321" s="53"/>
      <c r="D321" s="53"/>
      <c r="E321" s="53"/>
      <c r="F321" s="53"/>
      <c r="G321" s="53"/>
      <c r="H321" s="53"/>
      <c r="I321" s="53"/>
      <c r="J321" s="48">
        <f t="shared" si="6"/>
        <v>0</v>
      </c>
      <c r="K321" s="69"/>
      <c r="L321" s="70" t="str">
        <f>IF(AND(G321&lt;=Formato!$P$2,H321&lt;=Formato!$P$2,I321&lt;=Formato!$P$2,J321&lt;=Formato!$Q$2,K321&lt;=Formato!$O$2),Formato!$N$2,IF(AND(G321&lt;=Formato!$P$3,H321&lt;=Formato!$P$3,I321&lt;=Formato!$P$3,J321&lt;=Formato!$Q$3,K321&lt;=Formato!$O$3),Formato!$N$3,IF(AND(G321&lt;=Formato!$P$4,H321&lt;=Formato!$P$4,I321&lt;=Formato!$P$4,J321&lt;=Formato!$Q$4,K321&lt;=Formato!$O$4),Formato!$N$4,IF(AND(G321&lt;=Formato!$P$5,H321&lt;=Formato!$P$5,I321&lt;=Formato!$P$5,J321&lt;=Formato!$Q$5,K321&lt;=Formato!$O$5),Formato!$N$5,IF(AND(G321&lt;=Formato!$P$6,H321&lt;=Formato!$P$6,I321&lt;=Formato!$P$6,J321&lt;=Formato!$Q$6,K321&lt;=Formato!$O$6),Formato!$N$6,IF(AND(G321&lt;=Formato!$P$7,H321&lt;=Formato!$P$7,I321&lt;=Formato!$P$7,J321&lt;=Formato!$Q$7,K321&lt;=Formato!$O$7),Formato!$N$7,IF(AND(G321&lt;=Formato!$P$8,H321&lt;=Formato!$P$8,I321&lt;=Formato!$P$8,J321&lt;=Formato!$Q$8,K321&lt;=Formato!$O$8),Formato!$N$8,IF(AND(G321&lt;=Formato!$P$9,H321&lt;=Formato!$P$9,I321&lt;=Formato!$P$9,J321&lt;=Formato!$Q$9,K321&lt;=Formato!$O$9),Formato!$N$9,IF(AND(G321&lt;=Formato!$P$10,H321&lt;=Formato!$P$10,I321&lt;=Formato!$P$10,J321&lt;=Formato!$Q$10,K321&lt;=Formato!$O$10),Formato!$N$10,Formato!$N$11)))))))))</f>
        <v>XXXS</v>
      </c>
      <c r="M321" s="57">
        <f>VLOOKUP(L321,'Tamaños FBR'!$B$3:$F$12,5,0)*F321</f>
        <v>0</v>
      </c>
    </row>
    <row r="322" spans="2:13" ht="14.25" customHeight="1" x14ac:dyDescent="0.25">
      <c r="B322" s="53"/>
      <c r="C322" s="53"/>
      <c r="D322" s="53"/>
      <c r="E322" s="53"/>
      <c r="F322" s="53"/>
      <c r="G322" s="53"/>
      <c r="H322" s="53"/>
      <c r="I322" s="53"/>
      <c r="J322" s="48">
        <f t="shared" si="6"/>
        <v>0</v>
      </c>
      <c r="K322" s="69"/>
      <c r="L322" s="70" t="str">
        <f>IF(AND(G322&lt;=Formato!$P$2,H322&lt;=Formato!$P$2,I322&lt;=Formato!$P$2,J322&lt;=Formato!$Q$2,K322&lt;=Formato!$O$2),Formato!$N$2,IF(AND(G322&lt;=Formato!$P$3,H322&lt;=Formato!$P$3,I322&lt;=Formato!$P$3,J322&lt;=Formato!$Q$3,K322&lt;=Formato!$O$3),Formato!$N$3,IF(AND(G322&lt;=Formato!$P$4,H322&lt;=Formato!$P$4,I322&lt;=Formato!$P$4,J322&lt;=Formato!$Q$4,K322&lt;=Formato!$O$4),Formato!$N$4,IF(AND(G322&lt;=Formato!$P$5,H322&lt;=Formato!$P$5,I322&lt;=Formato!$P$5,J322&lt;=Formato!$Q$5,K322&lt;=Formato!$O$5),Formato!$N$5,IF(AND(G322&lt;=Formato!$P$6,H322&lt;=Formato!$P$6,I322&lt;=Formato!$P$6,J322&lt;=Formato!$Q$6,K322&lt;=Formato!$O$6),Formato!$N$6,IF(AND(G322&lt;=Formato!$P$7,H322&lt;=Formato!$P$7,I322&lt;=Formato!$P$7,J322&lt;=Formato!$Q$7,K322&lt;=Formato!$O$7),Formato!$N$7,IF(AND(G322&lt;=Formato!$P$8,H322&lt;=Formato!$P$8,I322&lt;=Formato!$P$8,J322&lt;=Formato!$Q$8,K322&lt;=Formato!$O$8),Formato!$N$8,IF(AND(G322&lt;=Formato!$P$9,H322&lt;=Formato!$P$9,I322&lt;=Formato!$P$9,J322&lt;=Formato!$Q$9,K322&lt;=Formato!$O$9),Formato!$N$9,IF(AND(G322&lt;=Formato!$P$10,H322&lt;=Formato!$P$10,I322&lt;=Formato!$P$10,J322&lt;=Formato!$Q$10,K322&lt;=Formato!$O$10),Formato!$N$10,Formato!$N$11)))))))))</f>
        <v>XXXS</v>
      </c>
      <c r="M322" s="57">
        <f>VLOOKUP(L322,'Tamaños FBR'!$B$3:$F$12,5,0)*F322</f>
        <v>0</v>
      </c>
    </row>
    <row r="323" spans="2:13" ht="14.25" customHeight="1" x14ac:dyDescent="0.25">
      <c r="B323" s="53"/>
      <c r="C323" s="53"/>
      <c r="D323" s="53"/>
      <c r="E323" s="53"/>
      <c r="F323" s="53"/>
      <c r="G323" s="53"/>
      <c r="H323" s="53"/>
      <c r="I323" s="53"/>
      <c r="J323" s="48">
        <f t="shared" si="6"/>
        <v>0</v>
      </c>
      <c r="K323" s="69"/>
      <c r="L323" s="70" t="str">
        <f>IF(AND(G323&lt;=Formato!$P$2,H323&lt;=Formato!$P$2,I323&lt;=Formato!$P$2,J323&lt;=Formato!$Q$2,K323&lt;=Formato!$O$2),Formato!$N$2,IF(AND(G323&lt;=Formato!$P$3,H323&lt;=Formato!$P$3,I323&lt;=Formato!$P$3,J323&lt;=Formato!$Q$3,K323&lt;=Formato!$O$3),Formato!$N$3,IF(AND(G323&lt;=Formato!$P$4,H323&lt;=Formato!$P$4,I323&lt;=Formato!$P$4,J323&lt;=Formato!$Q$4,K323&lt;=Formato!$O$4),Formato!$N$4,IF(AND(G323&lt;=Formato!$P$5,H323&lt;=Formato!$P$5,I323&lt;=Formato!$P$5,J323&lt;=Formato!$Q$5,K323&lt;=Formato!$O$5),Formato!$N$5,IF(AND(G323&lt;=Formato!$P$6,H323&lt;=Formato!$P$6,I323&lt;=Formato!$P$6,J323&lt;=Formato!$Q$6,K323&lt;=Formato!$O$6),Formato!$N$6,IF(AND(G323&lt;=Formato!$P$7,H323&lt;=Formato!$P$7,I323&lt;=Formato!$P$7,J323&lt;=Formato!$Q$7,K323&lt;=Formato!$O$7),Formato!$N$7,IF(AND(G323&lt;=Formato!$P$8,H323&lt;=Formato!$P$8,I323&lt;=Formato!$P$8,J323&lt;=Formato!$Q$8,K323&lt;=Formato!$O$8),Formato!$N$8,IF(AND(G323&lt;=Formato!$P$9,H323&lt;=Formato!$P$9,I323&lt;=Formato!$P$9,J323&lt;=Formato!$Q$9,K323&lt;=Formato!$O$9),Formato!$N$9,IF(AND(G323&lt;=Formato!$P$10,H323&lt;=Formato!$P$10,I323&lt;=Formato!$P$10,J323&lt;=Formato!$Q$10,K323&lt;=Formato!$O$10),Formato!$N$10,Formato!$N$11)))))))))</f>
        <v>XXXS</v>
      </c>
      <c r="M323" s="57">
        <f>VLOOKUP(L323,'Tamaños FBR'!$B$3:$F$12,5,0)*F323</f>
        <v>0</v>
      </c>
    </row>
    <row r="324" spans="2:13" ht="14.25" customHeight="1" x14ac:dyDescent="0.25">
      <c r="B324" s="53"/>
      <c r="C324" s="53"/>
      <c r="D324" s="53"/>
      <c r="E324" s="53"/>
      <c r="F324" s="53"/>
      <c r="G324" s="53"/>
      <c r="H324" s="53"/>
      <c r="I324" s="53"/>
      <c r="J324" s="48">
        <f t="shared" si="6"/>
        <v>0</v>
      </c>
      <c r="K324" s="69"/>
      <c r="L324" s="70" t="str">
        <f>IF(AND(G324&lt;=Formato!$P$2,H324&lt;=Formato!$P$2,I324&lt;=Formato!$P$2,J324&lt;=Formato!$Q$2,K324&lt;=Formato!$O$2),Formato!$N$2,IF(AND(G324&lt;=Formato!$P$3,H324&lt;=Formato!$P$3,I324&lt;=Formato!$P$3,J324&lt;=Formato!$Q$3,K324&lt;=Formato!$O$3),Formato!$N$3,IF(AND(G324&lt;=Formato!$P$4,H324&lt;=Formato!$P$4,I324&lt;=Formato!$P$4,J324&lt;=Formato!$Q$4,K324&lt;=Formato!$O$4),Formato!$N$4,IF(AND(G324&lt;=Formato!$P$5,H324&lt;=Formato!$P$5,I324&lt;=Formato!$P$5,J324&lt;=Formato!$Q$5,K324&lt;=Formato!$O$5),Formato!$N$5,IF(AND(G324&lt;=Formato!$P$6,H324&lt;=Formato!$P$6,I324&lt;=Formato!$P$6,J324&lt;=Formato!$Q$6,K324&lt;=Formato!$O$6),Formato!$N$6,IF(AND(G324&lt;=Formato!$P$7,H324&lt;=Formato!$P$7,I324&lt;=Formato!$P$7,J324&lt;=Formato!$Q$7,K324&lt;=Formato!$O$7),Formato!$N$7,IF(AND(G324&lt;=Formato!$P$8,H324&lt;=Formato!$P$8,I324&lt;=Formato!$P$8,J324&lt;=Formato!$Q$8,K324&lt;=Formato!$O$8),Formato!$N$8,IF(AND(G324&lt;=Formato!$P$9,H324&lt;=Formato!$P$9,I324&lt;=Formato!$P$9,J324&lt;=Formato!$Q$9,K324&lt;=Formato!$O$9),Formato!$N$9,IF(AND(G324&lt;=Formato!$P$10,H324&lt;=Formato!$P$10,I324&lt;=Formato!$P$10,J324&lt;=Formato!$Q$10,K324&lt;=Formato!$O$10),Formato!$N$10,Formato!$N$11)))))))))</f>
        <v>XXXS</v>
      </c>
      <c r="M324" s="57">
        <f>VLOOKUP(L324,'Tamaños FBR'!$B$3:$F$12,5,0)*F324</f>
        <v>0</v>
      </c>
    </row>
    <row r="325" spans="2:13" ht="14.25" customHeight="1" x14ac:dyDescent="0.25">
      <c r="B325" s="53"/>
      <c r="C325" s="53"/>
      <c r="D325" s="53"/>
      <c r="E325" s="53"/>
      <c r="F325" s="53"/>
      <c r="G325" s="53"/>
      <c r="H325" s="53"/>
      <c r="I325" s="53"/>
      <c r="J325" s="48">
        <f t="shared" si="6"/>
        <v>0</v>
      </c>
      <c r="K325" s="69"/>
      <c r="L325" s="70" t="str">
        <f>IF(AND(G325&lt;=Formato!$P$2,H325&lt;=Formato!$P$2,I325&lt;=Formato!$P$2,J325&lt;=Formato!$Q$2,K325&lt;=Formato!$O$2),Formato!$N$2,IF(AND(G325&lt;=Formato!$P$3,H325&lt;=Formato!$P$3,I325&lt;=Formato!$P$3,J325&lt;=Formato!$Q$3,K325&lt;=Formato!$O$3),Formato!$N$3,IF(AND(G325&lt;=Formato!$P$4,H325&lt;=Formato!$P$4,I325&lt;=Formato!$P$4,J325&lt;=Formato!$Q$4,K325&lt;=Formato!$O$4),Formato!$N$4,IF(AND(G325&lt;=Formato!$P$5,H325&lt;=Formato!$P$5,I325&lt;=Formato!$P$5,J325&lt;=Formato!$Q$5,K325&lt;=Formato!$O$5),Formato!$N$5,IF(AND(G325&lt;=Formato!$P$6,H325&lt;=Formato!$P$6,I325&lt;=Formato!$P$6,J325&lt;=Formato!$Q$6,K325&lt;=Formato!$O$6),Formato!$N$6,IF(AND(G325&lt;=Formato!$P$7,H325&lt;=Formato!$P$7,I325&lt;=Formato!$P$7,J325&lt;=Formato!$Q$7,K325&lt;=Formato!$O$7),Formato!$N$7,IF(AND(G325&lt;=Formato!$P$8,H325&lt;=Formato!$P$8,I325&lt;=Formato!$P$8,J325&lt;=Formato!$Q$8,K325&lt;=Formato!$O$8),Formato!$N$8,IF(AND(G325&lt;=Formato!$P$9,H325&lt;=Formato!$P$9,I325&lt;=Formato!$P$9,J325&lt;=Formato!$Q$9,K325&lt;=Formato!$O$9),Formato!$N$9,IF(AND(G325&lt;=Formato!$P$10,H325&lt;=Formato!$P$10,I325&lt;=Formato!$P$10,J325&lt;=Formato!$Q$10,K325&lt;=Formato!$O$10),Formato!$N$10,Formato!$N$11)))))))))</f>
        <v>XXXS</v>
      </c>
      <c r="M325" s="57">
        <f>VLOOKUP(L325,'Tamaños FBR'!$B$3:$F$12,5,0)*F325</f>
        <v>0</v>
      </c>
    </row>
    <row r="326" spans="2:13" ht="14.25" customHeight="1" x14ac:dyDescent="0.25">
      <c r="B326" s="53"/>
      <c r="C326" s="53"/>
      <c r="D326" s="53"/>
      <c r="E326" s="53"/>
      <c r="F326" s="53"/>
      <c r="G326" s="53"/>
      <c r="H326" s="53"/>
      <c r="I326" s="53"/>
      <c r="J326" s="48">
        <f t="shared" si="6"/>
        <v>0</v>
      </c>
      <c r="K326" s="69"/>
      <c r="L326" s="70" t="str">
        <f>IF(AND(G326&lt;=Formato!$P$2,H326&lt;=Formato!$P$2,I326&lt;=Formato!$P$2,J326&lt;=Formato!$Q$2,K326&lt;=Formato!$O$2),Formato!$N$2,IF(AND(G326&lt;=Formato!$P$3,H326&lt;=Formato!$P$3,I326&lt;=Formato!$P$3,J326&lt;=Formato!$Q$3,K326&lt;=Formato!$O$3),Formato!$N$3,IF(AND(G326&lt;=Formato!$P$4,H326&lt;=Formato!$P$4,I326&lt;=Formato!$P$4,J326&lt;=Formato!$Q$4,K326&lt;=Formato!$O$4),Formato!$N$4,IF(AND(G326&lt;=Formato!$P$5,H326&lt;=Formato!$P$5,I326&lt;=Formato!$P$5,J326&lt;=Formato!$Q$5,K326&lt;=Formato!$O$5),Formato!$N$5,IF(AND(G326&lt;=Formato!$P$6,H326&lt;=Formato!$P$6,I326&lt;=Formato!$P$6,J326&lt;=Formato!$Q$6,K326&lt;=Formato!$O$6),Formato!$N$6,IF(AND(G326&lt;=Formato!$P$7,H326&lt;=Formato!$P$7,I326&lt;=Formato!$P$7,J326&lt;=Formato!$Q$7,K326&lt;=Formato!$O$7),Formato!$N$7,IF(AND(G326&lt;=Formato!$P$8,H326&lt;=Formato!$P$8,I326&lt;=Formato!$P$8,J326&lt;=Formato!$Q$8,K326&lt;=Formato!$O$8),Formato!$N$8,IF(AND(G326&lt;=Formato!$P$9,H326&lt;=Formato!$P$9,I326&lt;=Formato!$P$9,J326&lt;=Formato!$Q$9,K326&lt;=Formato!$O$9),Formato!$N$9,IF(AND(G326&lt;=Formato!$P$10,H326&lt;=Formato!$P$10,I326&lt;=Formato!$P$10,J326&lt;=Formato!$Q$10,K326&lt;=Formato!$O$10),Formato!$N$10,Formato!$N$11)))))))))</f>
        <v>XXXS</v>
      </c>
      <c r="M326" s="57">
        <f>VLOOKUP(L326,'Tamaños FBR'!$B$3:$F$12,5,0)*F326</f>
        <v>0</v>
      </c>
    </row>
    <row r="327" spans="2:13" ht="14.25" customHeight="1" x14ac:dyDescent="0.25">
      <c r="B327" s="53"/>
      <c r="C327" s="53"/>
      <c r="D327" s="53"/>
      <c r="E327" s="53"/>
      <c r="F327" s="53"/>
      <c r="G327" s="53"/>
      <c r="H327" s="53"/>
      <c r="I327" s="53"/>
      <c r="J327" s="48">
        <f t="shared" si="6"/>
        <v>0</v>
      </c>
      <c r="K327" s="69"/>
      <c r="L327" s="70" t="str">
        <f>IF(AND(G327&lt;=Formato!$P$2,H327&lt;=Formato!$P$2,I327&lt;=Formato!$P$2,J327&lt;=Formato!$Q$2,K327&lt;=Formato!$O$2),Formato!$N$2,IF(AND(G327&lt;=Formato!$P$3,H327&lt;=Formato!$P$3,I327&lt;=Formato!$P$3,J327&lt;=Formato!$Q$3,K327&lt;=Formato!$O$3),Formato!$N$3,IF(AND(G327&lt;=Formato!$P$4,H327&lt;=Formato!$P$4,I327&lt;=Formato!$P$4,J327&lt;=Formato!$Q$4,K327&lt;=Formato!$O$4),Formato!$N$4,IF(AND(G327&lt;=Formato!$P$5,H327&lt;=Formato!$P$5,I327&lt;=Formato!$P$5,J327&lt;=Formato!$Q$5,K327&lt;=Formato!$O$5),Formato!$N$5,IF(AND(G327&lt;=Formato!$P$6,H327&lt;=Formato!$P$6,I327&lt;=Formato!$P$6,J327&lt;=Formato!$Q$6,K327&lt;=Formato!$O$6),Formato!$N$6,IF(AND(G327&lt;=Formato!$P$7,H327&lt;=Formato!$P$7,I327&lt;=Formato!$P$7,J327&lt;=Formato!$Q$7,K327&lt;=Formato!$O$7),Formato!$N$7,IF(AND(G327&lt;=Formato!$P$8,H327&lt;=Formato!$P$8,I327&lt;=Formato!$P$8,J327&lt;=Formato!$Q$8,K327&lt;=Formato!$O$8),Formato!$N$8,IF(AND(G327&lt;=Formato!$P$9,H327&lt;=Formato!$P$9,I327&lt;=Formato!$P$9,J327&lt;=Formato!$Q$9,K327&lt;=Formato!$O$9),Formato!$N$9,IF(AND(G327&lt;=Formato!$P$10,H327&lt;=Formato!$P$10,I327&lt;=Formato!$P$10,J327&lt;=Formato!$Q$10,K327&lt;=Formato!$O$10),Formato!$N$10,Formato!$N$11)))))))))</f>
        <v>XXXS</v>
      </c>
      <c r="M327" s="57">
        <f>VLOOKUP(L327,'Tamaños FBR'!$B$3:$F$12,5,0)*F327</f>
        <v>0</v>
      </c>
    </row>
    <row r="328" spans="2:13" ht="14.25" customHeight="1" x14ac:dyDescent="0.25">
      <c r="B328" s="53"/>
      <c r="C328" s="53"/>
      <c r="D328" s="53"/>
      <c r="E328" s="53"/>
      <c r="F328" s="53"/>
      <c r="G328" s="53"/>
      <c r="H328" s="53"/>
      <c r="I328" s="53"/>
      <c r="J328" s="48">
        <f t="shared" si="6"/>
        <v>0</v>
      </c>
      <c r="K328" s="69"/>
      <c r="L328" s="70" t="str">
        <f>IF(AND(G328&lt;=Formato!$P$2,H328&lt;=Formato!$P$2,I328&lt;=Formato!$P$2,J328&lt;=Formato!$Q$2,K328&lt;=Formato!$O$2),Formato!$N$2,IF(AND(G328&lt;=Formato!$P$3,H328&lt;=Formato!$P$3,I328&lt;=Formato!$P$3,J328&lt;=Formato!$Q$3,K328&lt;=Formato!$O$3),Formato!$N$3,IF(AND(G328&lt;=Formato!$P$4,H328&lt;=Formato!$P$4,I328&lt;=Formato!$P$4,J328&lt;=Formato!$Q$4,K328&lt;=Formato!$O$4),Formato!$N$4,IF(AND(G328&lt;=Formato!$P$5,H328&lt;=Formato!$P$5,I328&lt;=Formato!$P$5,J328&lt;=Formato!$Q$5,K328&lt;=Formato!$O$5),Formato!$N$5,IF(AND(G328&lt;=Formato!$P$6,H328&lt;=Formato!$P$6,I328&lt;=Formato!$P$6,J328&lt;=Formato!$Q$6,K328&lt;=Formato!$O$6),Formato!$N$6,IF(AND(G328&lt;=Formato!$P$7,H328&lt;=Formato!$P$7,I328&lt;=Formato!$P$7,J328&lt;=Formato!$Q$7,K328&lt;=Formato!$O$7),Formato!$N$7,IF(AND(G328&lt;=Formato!$P$8,H328&lt;=Formato!$P$8,I328&lt;=Formato!$P$8,J328&lt;=Formato!$Q$8,K328&lt;=Formato!$O$8),Formato!$N$8,IF(AND(G328&lt;=Formato!$P$9,H328&lt;=Formato!$P$9,I328&lt;=Formato!$P$9,J328&lt;=Formato!$Q$9,K328&lt;=Formato!$O$9),Formato!$N$9,IF(AND(G328&lt;=Formato!$P$10,H328&lt;=Formato!$P$10,I328&lt;=Formato!$P$10,J328&lt;=Formato!$Q$10,K328&lt;=Formato!$O$10),Formato!$N$10,Formato!$N$11)))))))))</f>
        <v>XXXS</v>
      </c>
      <c r="M328" s="57">
        <f>VLOOKUP(L328,'Tamaños FBR'!$B$3:$F$12,5,0)*F328</f>
        <v>0</v>
      </c>
    </row>
    <row r="329" spans="2:13" ht="14.25" customHeight="1" x14ac:dyDescent="0.25">
      <c r="B329" s="53"/>
      <c r="C329" s="53"/>
      <c r="D329" s="53"/>
      <c r="E329" s="53"/>
      <c r="F329" s="53"/>
      <c r="G329" s="53"/>
      <c r="H329" s="53"/>
      <c r="I329" s="53"/>
      <c r="J329" s="48">
        <f t="shared" si="6"/>
        <v>0</v>
      </c>
      <c r="K329" s="69"/>
      <c r="L329" s="70" t="str">
        <f>IF(AND(G329&lt;=Formato!$P$2,H329&lt;=Formato!$P$2,I329&lt;=Formato!$P$2,J329&lt;=Formato!$Q$2,K329&lt;=Formato!$O$2),Formato!$N$2,IF(AND(G329&lt;=Formato!$P$3,H329&lt;=Formato!$P$3,I329&lt;=Formato!$P$3,J329&lt;=Formato!$Q$3,K329&lt;=Formato!$O$3),Formato!$N$3,IF(AND(G329&lt;=Formato!$P$4,H329&lt;=Formato!$P$4,I329&lt;=Formato!$P$4,J329&lt;=Formato!$Q$4,K329&lt;=Formato!$O$4),Formato!$N$4,IF(AND(G329&lt;=Formato!$P$5,H329&lt;=Formato!$P$5,I329&lt;=Formato!$P$5,J329&lt;=Formato!$Q$5,K329&lt;=Formato!$O$5),Formato!$N$5,IF(AND(G329&lt;=Formato!$P$6,H329&lt;=Formato!$P$6,I329&lt;=Formato!$P$6,J329&lt;=Formato!$Q$6,K329&lt;=Formato!$O$6),Formato!$N$6,IF(AND(G329&lt;=Formato!$P$7,H329&lt;=Formato!$P$7,I329&lt;=Formato!$P$7,J329&lt;=Formato!$Q$7,K329&lt;=Formato!$O$7),Formato!$N$7,IF(AND(G329&lt;=Formato!$P$8,H329&lt;=Formato!$P$8,I329&lt;=Formato!$P$8,J329&lt;=Formato!$Q$8,K329&lt;=Formato!$O$8),Formato!$N$8,IF(AND(G329&lt;=Formato!$P$9,H329&lt;=Formato!$P$9,I329&lt;=Formato!$P$9,J329&lt;=Formato!$Q$9,K329&lt;=Formato!$O$9),Formato!$N$9,IF(AND(G329&lt;=Formato!$P$10,H329&lt;=Formato!$P$10,I329&lt;=Formato!$P$10,J329&lt;=Formato!$Q$10,K329&lt;=Formato!$O$10),Formato!$N$10,Formato!$N$11)))))))))</f>
        <v>XXXS</v>
      </c>
      <c r="M329" s="57">
        <f>VLOOKUP(L329,'Tamaños FBR'!$B$3:$F$12,5,0)*F329</f>
        <v>0</v>
      </c>
    </row>
    <row r="330" spans="2:13" ht="14.25" customHeight="1" x14ac:dyDescent="0.25">
      <c r="B330" s="53"/>
      <c r="C330" s="53"/>
      <c r="D330" s="53"/>
      <c r="E330" s="53"/>
      <c r="F330" s="53"/>
      <c r="G330" s="53"/>
      <c r="H330" s="53"/>
      <c r="I330" s="53"/>
      <c r="J330" s="48">
        <f t="shared" si="6"/>
        <v>0</v>
      </c>
      <c r="K330" s="69"/>
      <c r="L330" s="70" t="str">
        <f>IF(AND(G330&lt;=Formato!$P$2,H330&lt;=Formato!$P$2,I330&lt;=Formato!$P$2,J330&lt;=Formato!$Q$2,K330&lt;=Formato!$O$2),Formato!$N$2,IF(AND(G330&lt;=Formato!$P$3,H330&lt;=Formato!$P$3,I330&lt;=Formato!$P$3,J330&lt;=Formato!$Q$3,K330&lt;=Formato!$O$3),Formato!$N$3,IF(AND(G330&lt;=Formato!$P$4,H330&lt;=Formato!$P$4,I330&lt;=Formato!$P$4,J330&lt;=Formato!$Q$4,K330&lt;=Formato!$O$4),Formato!$N$4,IF(AND(G330&lt;=Formato!$P$5,H330&lt;=Formato!$P$5,I330&lt;=Formato!$P$5,J330&lt;=Formato!$Q$5,K330&lt;=Formato!$O$5),Formato!$N$5,IF(AND(G330&lt;=Formato!$P$6,H330&lt;=Formato!$P$6,I330&lt;=Formato!$P$6,J330&lt;=Formato!$Q$6,K330&lt;=Formato!$O$6),Formato!$N$6,IF(AND(G330&lt;=Formato!$P$7,H330&lt;=Formato!$P$7,I330&lt;=Formato!$P$7,J330&lt;=Formato!$Q$7,K330&lt;=Formato!$O$7),Formato!$N$7,IF(AND(G330&lt;=Formato!$P$8,H330&lt;=Formato!$P$8,I330&lt;=Formato!$P$8,J330&lt;=Formato!$Q$8,K330&lt;=Formato!$O$8),Formato!$N$8,IF(AND(G330&lt;=Formato!$P$9,H330&lt;=Formato!$P$9,I330&lt;=Formato!$P$9,J330&lt;=Formato!$Q$9,K330&lt;=Formato!$O$9),Formato!$N$9,IF(AND(G330&lt;=Formato!$P$10,H330&lt;=Formato!$P$10,I330&lt;=Formato!$P$10,J330&lt;=Formato!$Q$10,K330&lt;=Formato!$O$10),Formato!$N$10,Formato!$N$11)))))))))</f>
        <v>XXXS</v>
      </c>
      <c r="M330" s="57">
        <f>VLOOKUP(L330,'Tamaños FBR'!$B$3:$F$12,5,0)*F330</f>
        <v>0</v>
      </c>
    </row>
    <row r="331" spans="2:13" ht="14.25" customHeight="1" x14ac:dyDescent="0.25">
      <c r="B331" s="53"/>
      <c r="C331" s="53"/>
      <c r="D331" s="53"/>
      <c r="E331" s="53"/>
      <c r="F331" s="53"/>
      <c r="G331" s="53"/>
      <c r="H331" s="53"/>
      <c r="I331" s="53"/>
      <c r="J331" s="48">
        <f t="shared" si="6"/>
        <v>0</v>
      </c>
      <c r="K331" s="69"/>
      <c r="L331" s="70" t="str">
        <f>IF(AND(G331&lt;=Formato!$P$2,H331&lt;=Formato!$P$2,I331&lt;=Formato!$P$2,J331&lt;=Formato!$Q$2,K331&lt;=Formato!$O$2),Formato!$N$2,IF(AND(G331&lt;=Formato!$P$3,H331&lt;=Formato!$P$3,I331&lt;=Formato!$P$3,J331&lt;=Formato!$Q$3,K331&lt;=Formato!$O$3),Formato!$N$3,IF(AND(G331&lt;=Formato!$P$4,H331&lt;=Formato!$P$4,I331&lt;=Formato!$P$4,J331&lt;=Formato!$Q$4,K331&lt;=Formato!$O$4),Formato!$N$4,IF(AND(G331&lt;=Formato!$P$5,H331&lt;=Formato!$P$5,I331&lt;=Formato!$P$5,J331&lt;=Formato!$Q$5,K331&lt;=Formato!$O$5),Formato!$N$5,IF(AND(G331&lt;=Formato!$P$6,H331&lt;=Formato!$P$6,I331&lt;=Formato!$P$6,J331&lt;=Formato!$Q$6,K331&lt;=Formato!$O$6),Formato!$N$6,IF(AND(G331&lt;=Formato!$P$7,H331&lt;=Formato!$P$7,I331&lt;=Formato!$P$7,J331&lt;=Formato!$Q$7,K331&lt;=Formato!$O$7),Formato!$N$7,IF(AND(G331&lt;=Formato!$P$8,H331&lt;=Formato!$P$8,I331&lt;=Formato!$P$8,J331&lt;=Formato!$Q$8,K331&lt;=Formato!$O$8),Formato!$N$8,IF(AND(G331&lt;=Formato!$P$9,H331&lt;=Formato!$P$9,I331&lt;=Formato!$P$9,J331&lt;=Formato!$Q$9,K331&lt;=Formato!$O$9),Formato!$N$9,IF(AND(G331&lt;=Formato!$P$10,H331&lt;=Formato!$P$10,I331&lt;=Formato!$P$10,J331&lt;=Formato!$Q$10,K331&lt;=Formato!$O$10),Formato!$N$10,Formato!$N$11)))))))))</f>
        <v>XXXS</v>
      </c>
      <c r="M331" s="57">
        <f>VLOOKUP(L331,'Tamaños FBR'!$B$3:$F$12,5,0)*F331</f>
        <v>0</v>
      </c>
    </row>
    <row r="332" spans="2:13" ht="14.25" customHeight="1" x14ac:dyDescent="0.25">
      <c r="B332" s="53"/>
      <c r="C332" s="53"/>
      <c r="D332" s="53"/>
      <c r="E332" s="53"/>
      <c r="F332" s="53"/>
      <c r="G332" s="53"/>
      <c r="H332" s="53"/>
      <c r="I332" s="53"/>
      <c r="J332" s="48">
        <f t="shared" si="6"/>
        <v>0</v>
      </c>
      <c r="K332" s="69"/>
      <c r="L332" s="70" t="str">
        <f>IF(AND(G332&lt;=Formato!$P$2,H332&lt;=Formato!$P$2,I332&lt;=Formato!$P$2,J332&lt;=Formato!$Q$2,K332&lt;=Formato!$O$2),Formato!$N$2,IF(AND(G332&lt;=Formato!$P$3,H332&lt;=Formato!$P$3,I332&lt;=Formato!$P$3,J332&lt;=Formato!$Q$3,K332&lt;=Formato!$O$3),Formato!$N$3,IF(AND(G332&lt;=Formato!$P$4,H332&lt;=Formato!$P$4,I332&lt;=Formato!$P$4,J332&lt;=Formato!$Q$4,K332&lt;=Formato!$O$4),Formato!$N$4,IF(AND(G332&lt;=Formato!$P$5,H332&lt;=Formato!$P$5,I332&lt;=Formato!$P$5,J332&lt;=Formato!$Q$5,K332&lt;=Formato!$O$5),Formato!$N$5,IF(AND(G332&lt;=Formato!$P$6,H332&lt;=Formato!$P$6,I332&lt;=Formato!$P$6,J332&lt;=Formato!$Q$6,K332&lt;=Formato!$O$6),Formato!$N$6,IF(AND(G332&lt;=Formato!$P$7,H332&lt;=Formato!$P$7,I332&lt;=Formato!$P$7,J332&lt;=Formato!$Q$7,K332&lt;=Formato!$O$7),Formato!$N$7,IF(AND(G332&lt;=Formato!$P$8,H332&lt;=Formato!$P$8,I332&lt;=Formato!$P$8,J332&lt;=Formato!$Q$8,K332&lt;=Formato!$O$8),Formato!$N$8,IF(AND(G332&lt;=Formato!$P$9,H332&lt;=Formato!$P$9,I332&lt;=Formato!$P$9,J332&lt;=Formato!$Q$9,K332&lt;=Formato!$O$9),Formato!$N$9,IF(AND(G332&lt;=Formato!$P$10,H332&lt;=Formato!$P$10,I332&lt;=Formato!$P$10,J332&lt;=Formato!$Q$10,K332&lt;=Formato!$O$10),Formato!$N$10,Formato!$N$11)))))))))</f>
        <v>XXXS</v>
      </c>
      <c r="M332" s="57">
        <f>VLOOKUP(L332,'Tamaños FBR'!$B$3:$F$12,5,0)*F332</f>
        <v>0</v>
      </c>
    </row>
    <row r="333" spans="2:13" ht="14.25" customHeight="1" x14ac:dyDescent="0.25">
      <c r="B333" s="53"/>
      <c r="C333" s="53"/>
      <c r="D333" s="53"/>
      <c r="E333" s="53"/>
      <c r="F333" s="53"/>
      <c r="G333" s="53"/>
      <c r="H333" s="53"/>
      <c r="I333" s="53"/>
      <c r="J333" s="48">
        <f t="shared" si="6"/>
        <v>0</v>
      </c>
      <c r="K333" s="69"/>
      <c r="L333" s="70" t="str">
        <f>IF(AND(G333&lt;=Formato!$P$2,H333&lt;=Formato!$P$2,I333&lt;=Formato!$P$2,J333&lt;=Formato!$Q$2,K333&lt;=Formato!$O$2),Formato!$N$2,IF(AND(G333&lt;=Formato!$P$3,H333&lt;=Formato!$P$3,I333&lt;=Formato!$P$3,J333&lt;=Formato!$Q$3,K333&lt;=Formato!$O$3),Formato!$N$3,IF(AND(G333&lt;=Formato!$P$4,H333&lt;=Formato!$P$4,I333&lt;=Formato!$P$4,J333&lt;=Formato!$Q$4,K333&lt;=Formato!$O$4),Formato!$N$4,IF(AND(G333&lt;=Formato!$P$5,H333&lt;=Formato!$P$5,I333&lt;=Formato!$P$5,J333&lt;=Formato!$Q$5,K333&lt;=Formato!$O$5),Formato!$N$5,IF(AND(G333&lt;=Formato!$P$6,H333&lt;=Formato!$P$6,I333&lt;=Formato!$P$6,J333&lt;=Formato!$Q$6,K333&lt;=Formato!$O$6),Formato!$N$6,IF(AND(G333&lt;=Formato!$P$7,H333&lt;=Formato!$P$7,I333&lt;=Formato!$P$7,J333&lt;=Formato!$Q$7,K333&lt;=Formato!$O$7),Formato!$N$7,IF(AND(G333&lt;=Formato!$P$8,H333&lt;=Formato!$P$8,I333&lt;=Formato!$P$8,J333&lt;=Formato!$Q$8,K333&lt;=Formato!$O$8),Formato!$N$8,IF(AND(G333&lt;=Formato!$P$9,H333&lt;=Formato!$P$9,I333&lt;=Formato!$P$9,J333&lt;=Formato!$Q$9,K333&lt;=Formato!$O$9),Formato!$N$9,IF(AND(G333&lt;=Formato!$P$10,H333&lt;=Formato!$P$10,I333&lt;=Formato!$P$10,J333&lt;=Formato!$Q$10,K333&lt;=Formato!$O$10),Formato!$N$10,Formato!$N$11)))))))))</f>
        <v>XXXS</v>
      </c>
      <c r="M333" s="57">
        <f>VLOOKUP(L333,'Tamaños FBR'!$B$3:$F$12,5,0)*F333</f>
        <v>0</v>
      </c>
    </row>
    <row r="334" spans="2:13" ht="14.25" customHeight="1" x14ac:dyDescent="0.25">
      <c r="B334" s="53"/>
      <c r="C334" s="53"/>
      <c r="D334" s="53"/>
      <c r="E334" s="53"/>
      <c r="F334" s="53"/>
      <c r="G334" s="53"/>
      <c r="H334" s="53"/>
      <c r="I334" s="53"/>
      <c r="J334" s="48">
        <f t="shared" si="6"/>
        <v>0</v>
      </c>
      <c r="K334" s="69"/>
      <c r="L334" s="70" t="str">
        <f>IF(AND(G334&lt;=Formato!$P$2,H334&lt;=Formato!$P$2,I334&lt;=Formato!$P$2,J334&lt;=Formato!$Q$2,K334&lt;=Formato!$O$2),Formato!$N$2,IF(AND(G334&lt;=Formato!$P$3,H334&lt;=Formato!$P$3,I334&lt;=Formato!$P$3,J334&lt;=Formato!$Q$3,K334&lt;=Formato!$O$3),Formato!$N$3,IF(AND(G334&lt;=Formato!$P$4,H334&lt;=Formato!$P$4,I334&lt;=Formato!$P$4,J334&lt;=Formato!$Q$4,K334&lt;=Formato!$O$4),Formato!$N$4,IF(AND(G334&lt;=Formato!$P$5,H334&lt;=Formato!$P$5,I334&lt;=Formato!$P$5,J334&lt;=Formato!$Q$5,K334&lt;=Formato!$O$5),Formato!$N$5,IF(AND(G334&lt;=Formato!$P$6,H334&lt;=Formato!$P$6,I334&lt;=Formato!$P$6,J334&lt;=Formato!$Q$6,K334&lt;=Formato!$O$6),Formato!$N$6,IF(AND(G334&lt;=Formato!$P$7,H334&lt;=Formato!$P$7,I334&lt;=Formato!$P$7,J334&lt;=Formato!$Q$7,K334&lt;=Formato!$O$7),Formato!$N$7,IF(AND(G334&lt;=Formato!$P$8,H334&lt;=Formato!$P$8,I334&lt;=Formato!$P$8,J334&lt;=Formato!$Q$8,K334&lt;=Formato!$O$8),Formato!$N$8,IF(AND(G334&lt;=Formato!$P$9,H334&lt;=Formato!$P$9,I334&lt;=Formato!$P$9,J334&lt;=Formato!$Q$9,K334&lt;=Formato!$O$9),Formato!$N$9,IF(AND(G334&lt;=Formato!$P$10,H334&lt;=Formato!$P$10,I334&lt;=Formato!$P$10,J334&lt;=Formato!$Q$10,K334&lt;=Formato!$O$10),Formato!$N$10,Formato!$N$11)))))))))</f>
        <v>XXXS</v>
      </c>
      <c r="M334" s="57">
        <f>VLOOKUP(L334,'Tamaños FBR'!$B$3:$F$12,5,0)*F334</f>
        <v>0</v>
      </c>
    </row>
    <row r="335" spans="2:13" ht="14.25" customHeight="1" x14ac:dyDescent="0.25">
      <c r="B335" s="53"/>
      <c r="C335" s="53"/>
      <c r="D335" s="53"/>
      <c r="E335" s="53"/>
      <c r="F335" s="53"/>
      <c r="G335" s="53"/>
      <c r="H335" s="53"/>
      <c r="I335" s="53"/>
      <c r="J335" s="48">
        <f t="shared" si="6"/>
        <v>0</v>
      </c>
      <c r="K335" s="69"/>
      <c r="L335" s="70" t="str">
        <f>IF(AND(G335&lt;=Formato!$P$2,H335&lt;=Formato!$P$2,I335&lt;=Formato!$P$2,J335&lt;=Formato!$Q$2,K335&lt;=Formato!$O$2),Formato!$N$2,IF(AND(G335&lt;=Formato!$P$3,H335&lt;=Formato!$P$3,I335&lt;=Formato!$P$3,J335&lt;=Formato!$Q$3,K335&lt;=Formato!$O$3),Formato!$N$3,IF(AND(G335&lt;=Formato!$P$4,H335&lt;=Formato!$P$4,I335&lt;=Formato!$P$4,J335&lt;=Formato!$Q$4,K335&lt;=Formato!$O$4),Formato!$N$4,IF(AND(G335&lt;=Formato!$P$5,H335&lt;=Formato!$P$5,I335&lt;=Formato!$P$5,J335&lt;=Formato!$Q$5,K335&lt;=Formato!$O$5),Formato!$N$5,IF(AND(G335&lt;=Formato!$P$6,H335&lt;=Formato!$P$6,I335&lt;=Formato!$P$6,J335&lt;=Formato!$Q$6,K335&lt;=Formato!$O$6),Formato!$N$6,IF(AND(G335&lt;=Formato!$P$7,H335&lt;=Formato!$P$7,I335&lt;=Formato!$P$7,J335&lt;=Formato!$Q$7,K335&lt;=Formato!$O$7),Formato!$N$7,IF(AND(G335&lt;=Formato!$P$8,H335&lt;=Formato!$P$8,I335&lt;=Formato!$P$8,J335&lt;=Formato!$Q$8,K335&lt;=Formato!$O$8),Formato!$N$8,IF(AND(G335&lt;=Formato!$P$9,H335&lt;=Formato!$P$9,I335&lt;=Formato!$P$9,J335&lt;=Formato!$Q$9,K335&lt;=Formato!$O$9),Formato!$N$9,IF(AND(G335&lt;=Formato!$P$10,H335&lt;=Formato!$P$10,I335&lt;=Formato!$P$10,J335&lt;=Formato!$Q$10,K335&lt;=Formato!$O$10),Formato!$N$10,Formato!$N$11)))))))))</f>
        <v>XXXS</v>
      </c>
      <c r="M335" s="57">
        <f>VLOOKUP(L335,'Tamaños FBR'!$B$3:$F$12,5,0)*F335</f>
        <v>0</v>
      </c>
    </row>
    <row r="336" spans="2:13" ht="14.25" customHeight="1" x14ac:dyDescent="0.25">
      <c r="B336" s="53"/>
      <c r="C336" s="53"/>
      <c r="D336" s="53"/>
      <c r="E336" s="53"/>
      <c r="F336" s="53"/>
      <c r="G336" s="53"/>
      <c r="H336" s="53"/>
      <c r="I336" s="53"/>
      <c r="J336" s="48">
        <f t="shared" si="6"/>
        <v>0</v>
      </c>
      <c r="K336" s="69"/>
      <c r="L336" s="70" t="str">
        <f>IF(AND(G336&lt;=Formato!$P$2,H336&lt;=Formato!$P$2,I336&lt;=Formato!$P$2,J336&lt;=Formato!$Q$2,K336&lt;=Formato!$O$2),Formato!$N$2,IF(AND(G336&lt;=Formato!$P$3,H336&lt;=Formato!$P$3,I336&lt;=Formato!$P$3,J336&lt;=Formato!$Q$3,K336&lt;=Formato!$O$3),Formato!$N$3,IF(AND(G336&lt;=Formato!$P$4,H336&lt;=Formato!$P$4,I336&lt;=Formato!$P$4,J336&lt;=Formato!$Q$4,K336&lt;=Formato!$O$4),Formato!$N$4,IF(AND(G336&lt;=Formato!$P$5,H336&lt;=Formato!$P$5,I336&lt;=Formato!$P$5,J336&lt;=Formato!$Q$5,K336&lt;=Formato!$O$5),Formato!$N$5,IF(AND(G336&lt;=Formato!$P$6,H336&lt;=Formato!$P$6,I336&lt;=Formato!$P$6,J336&lt;=Formato!$Q$6,K336&lt;=Formato!$O$6),Formato!$N$6,IF(AND(G336&lt;=Formato!$P$7,H336&lt;=Formato!$P$7,I336&lt;=Formato!$P$7,J336&lt;=Formato!$Q$7,K336&lt;=Formato!$O$7),Formato!$N$7,IF(AND(G336&lt;=Formato!$P$8,H336&lt;=Formato!$P$8,I336&lt;=Formato!$P$8,J336&lt;=Formato!$Q$8,K336&lt;=Formato!$O$8),Formato!$N$8,IF(AND(G336&lt;=Formato!$P$9,H336&lt;=Formato!$P$9,I336&lt;=Formato!$P$9,J336&lt;=Formato!$Q$9,K336&lt;=Formato!$O$9),Formato!$N$9,IF(AND(G336&lt;=Formato!$P$10,H336&lt;=Formato!$P$10,I336&lt;=Formato!$P$10,J336&lt;=Formato!$Q$10,K336&lt;=Formato!$O$10),Formato!$N$10,Formato!$N$11)))))))))</f>
        <v>XXXS</v>
      </c>
      <c r="M336" s="57">
        <f>VLOOKUP(L336,'Tamaños FBR'!$B$3:$F$12,5,0)*F336</f>
        <v>0</v>
      </c>
    </row>
    <row r="337" spans="2:13" ht="14.25" customHeight="1" x14ac:dyDescent="0.25">
      <c r="B337" s="53"/>
      <c r="C337" s="53"/>
      <c r="D337" s="53"/>
      <c r="E337" s="53"/>
      <c r="F337" s="53"/>
      <c r="G337" s="53"/>
      <c r="H337" s="53"/>
      <c r="I337" s="53"/>
      <c r="J337" s="48">
        <f t="shared" ref="J337:J344" si="7">G337*H337*I337/100/100/100</f>
        <v>0</v>
      </c>
      <c r="K337" s="69"/>
      <c r="L337" s="70" t="str">
        <f>IF(AND(G337&lt;=Formato!$P$2,H337&lt;=Formato!$P$2,I337&lt;=Formato!$P$2,J337&lt;=Formato!$Q$2,K337&lt;=Formato!$O$2),Formato!$N$2,IF(AND(G337&lt;=Formato!$P$3,H337&lt;=Formato!$P$3,I337&lt;=Formato!$P$3,J337&lt;=Formato!$Q$3,K337&lt;=Formato!$O$3),Formato!$N$3,IF(AND(G337&lt;=Formato!$P$4,H337&lt;=Formato!$P$4,I337&lt;=Formato!$P$4,J337&lt;=Formato!$Q$4,K337&lt;=Formato!$O$4),Formato!$N$4,IF(AND(G337&lt;=Formato!$P$5,H337&lt;=Formato!$P$5,I337&lt;=Formato!$P$5,J337&lt;=Formato!$Q$5,K337&lt;=Formato!$O$5),Formato!$N$5,IF(AND(G337&lt;=Formato!$P$6,H337&lt;=Formato!$P$6,I337&lt;=Formato!$P$6,J337&lt;=Formato!$Q$6,K337&lt;=Formato!$O$6),Formato!$N$6,IF(AND(G337&lt;=Formato!$P$7,H337&lt;=Formato!$P$7,I337&lt;=Formato!$P$7,J337&lt;=Formato!$Q$7,K337&lt;=Formato!$O$7),Formato!$N$7,IF(AND(G337&lt;=Formato!$P$8,H337&lt;=Formato!$P$8,I337&lt;=Formato!$P$8,J337&lt;=Formato!$Q$8,K337&lt;=Formato!$O$8),Formato!$N$8,IF(AND(G337&lt;=Formato!$P$9,H337&lt;=Formato!$P$9,I337&lt;=Formato!$P$9,J337&lt;=Formato!$Q$9,K337&lt;=Formato!$O$9),Formato!$N$9,IF(AND(G337&lt;=Formato!$P$10,H337&lt;=Formato!$P$10,I337&lt;=Formato!$P$10,J337&lt;=Formato!$Q$10,K337&lt;=Formato!$O$10),Formato!$N$10,Formato!$N$11)))))))))</f>
        <v>XXXS</v>
      </c>
      <c r="M337" s="57">
        <f>VLOOKUP(L337,'Tamaños FBR'!$B$3:$F$12,5,0)*F337</f>
        <v>0</v>
      </c>
    </row>
    <row r="338" spans="2:13" ht="14.25" customHeight="1" x14ac:dyDescent="0.25">
      <c r="B338" s="53"/>
      <c r="C338" s="53"/>
      <c r="D338" s="53"/>
      <c r="E338" s="53"/>
      <c r="F338" s="53"/>
      <c r="G338" s="53"/>
      <c r="H338" s="53"/>
      <c r="I338" s="53"/>
      <c r="J338" s="48">
        <f t="shared" si="7"/>
        <v>0</v>
      </c>
      <c r="K338" s="69"/>
      <c r="L338" s="70" t="str">
        <f>IF(AND(G338&lt;=Formato!$P$2,H338&lt;=Formato!$P$2,I338&lt;=Formato!$P$2,J338&lt;=Formato!$Q$2,K338&lt;=Formato!$O$2),Formato!$N$2,IF(AND(G338&lt;=Formato!$P$3,H338&lt;=Formato!$P$3,I338&lt;=Formato!$P$3,J338&lt;=Formato!$Q$3,K338&lt;=Formato!$O$3),Formato!$N$3,IF(AND(G338&lt;=Formato!$P$4,H338&lt;=Formato!$P$4,I338&lt;=Formato!$P$4,J338&lt;=Formato!$Q$4,K338&lt;=Formato!$O$4),Formato!$N$4,IF(AND(G338&lt;=Formato!$P$5,H338&lt;=Formato!$P$5,I338&lt;=Formato!$P$5,J338&lt;=Formato!$Q$5,K338&lt;=Formato!$O$5),Formato!$N$5,IF(AND(G338&lt;=Formato!$P$6,H338&lt;=Formato!$P$6,I338&lt;=Formato!$P$6,J338&lt;=Formato!$Q$6,K338&lt;=Formato!$O$6),Formato!$N$6,IF(AND(G338&lt;=Formato!$P$7,H338&lt;=Formato!$P$7,I338&lt;=Formato!$P$7,J338&lt;=Formato!$Q$7,K338&lt;=Formato!$O$7),Formato!$N$7,IF(AND(G338&lt;=Formato!$P$8,H338&lt;=Formato!$P$8,I338&lt;=Formato!$P$8,J338&lt;=Formato!$Q$8,K338&lt;=Formato!$O$8),Formato!$N$8,IF(AND(G338&lt;=Formato!$P$9,H338&lt;=Formato!$P$9,I338&lt;=Formato!$P$9,J338&lt;=Formato!$Q$9,K338&lt;=Formato!$O$9),Formato!$N$9,IF(AND(G338&lt;=Formato!$P$10,H338&lt;=Formato!$P$10,I338&lt;=Formato!$P$10,J338&lt;=Formato!$Q$10,K338&lt;=Formato!$O$10),Formato!$N$10,Formato!$N$11)))))))))</f>
        <v>XXXS</v>
      </c>
      <c r="M338" s="57">
        <f>VLOOKUP(L338,'Tamaños FBR'!$B$3:$F$12,5,0)*F338</f>
        <v>0</v>
      </c>
    </row>
    <row r="339" spans="2:13" ht="14.25" customHeight="1" x14ac:dyDescent="0.25">
      <c r="B339" s="53"/>
      <c r="C339" s="53"/>
      <c r="D339" s="53"/>
      <c r="E339" s="53"/>
      <c r="F339" s="53"/>
      <c r="G339" s="53"/>
      <c r="H339" s="53"/>
      <c r="I339" s="53"/>
      <c r="J339" s="48">
        <f t="shared" si="7"/>
        <v>0</v>
      </c>
      <c r="K339" s="69"/>
      <c r="L339" s="70" t="str">
        <f>IF(AND(G339&lt;=Formato!$P$2,H339&lt;=Formato!$P$2,I339&lt;=Formato!$P$2,J339&lt;=Formato!$Q$2,K339&lt;=Formato!$O$2),Formato!$N$2,IF(AND(G339&lt;=Formato!$P$3,H339&lt;=Formato!$P$3,I339&lt;=Formato!$P$3,J339&lt;=Formato!$Q$3,K339&lt;=Formato!$O$3),Formato!$N$3,IF(AND(G339&lt;=Formato!$P$4,H339&lt;=Formato!$P$4,I339&lt;=Formato!$P$4,J339&lt;=Formato!$Q$4,K339&lt;=Formato!$O$4),Formato!$N$4,IF(AND(G339&lt;=Formato!$P$5,H339&lt;=Formato!$P$5,I339&lt;=Formato!$P$5,J339&lt;=Formato!$Q$5,K339&lt;=Formato!$O$5),Formato!$N$5,IF(AND(G339&lt;=Formato!$P$6,H339&lt;=Formato!$P$6,I339&lt;=Formato!$P$6,J339&lt;=Formato!$Q$6,K339&lt;=Formato!$O$6),Formato!$N$6,IF(AND(G339&lt;=Formato!$P$7,H339&lt;=Formato!$P$7,I339&lt;=Formato!$P$7,J339&lt;=Formato!$Q$7,K339&lt;=Formato!$O$7),Formato!$N$7,IF(AND(G339&lt;=Formato!$P$8,H339&lt;=Formato!$P$8,I339&lt;=Formato!$P$8,J339&lt;=Formato!$Q$8,K339&lt;=Formato!$O$8),Formato!$N$8,IF(AND(G339&lt;=Formato!$P$9,H339&lt;=Formato!$P$9,I339&lt;=Formato!$P$9,J339&lt;=Formato!$Q$9,K339&lt;=Formato!$O$9),Formato!$N$9,IF(AND(G339&lt;=Formato!$P$10,H339&lt;=Formato!$P$10,I339&lt;=Formato!$P$10,J339&lt;=Formato!$Q$10,K339&lt;=Formato!$O$10),Formato!$N$10,Formato!$N$11)))))))))</f>
        <v>XXXS</v>
      </c>
      <c r="M339" s="57">
        <f>VLOOKUP(L339,'Tamaños FBR'!$B$3:$F$12,5,0)*F339</f>
        <v>0</v>
      </c>
    </row>
    <row r="340" spans="2:13" ht="14.25" customHeight="1" x14ac:dyDescent="0.25">
      <c r="B340" s="53"/>
      <c r="C340" s="53"/>
      <c r="D340" s="53"/>
      <c r="E340" s="53"/>
      <c r="F340" s="53"/>
      <c r="G340" s="53"/>
      <c r="H340" s="53"/>
      <c r="I340" s="53"/>
      <c r="J340" s="48">
        <f t="shared" si="7"/>
        <v>0</v>
      </c>
      <c r="K340" s="69"/>
      <c r="L340" s="70" t="str">
        <f>IF(AND(G340&lt;=Formato!$P$2,H340&lt;=Formato!$P$2,I340&lt;=Formato!$P$2,J340&lt;=Formato!$Q$2,K340&lt;=Formato!$O$2),Formato!$N$2,IF(AND(G340&lt;=Formato!$P$3,H340&lt;=Formato!$P$3,I340&lt;=Formato!$P$3,J340&lt;=Formato!$Q$3,K340&lt;=Formato!$O$3),Formato!$N$3,IF(AND(G340&lt;=Formato!$P$4,H340&lt;=Formato!$P$4,I340&lt;=Formato!$P$4,J340&lt;=Formato!$Q$4,K340&lt;=Formato!$O$4),Formato!$N$4,IF(AND(G340&lt;=Formato!$P$5,H340&lt;=Formato!$P$5,I340&lt;=Formato!$P$5,J340&lt;=Formato!$Q$5,K340&lt;=Formato!$O$5),Formato!$N$5,IF(AND(G340&lt;=Formato!$P$6,H340&lt;=Formato!$P$6,I340&lt;=Formato!$P$6,J340&lt;=Formato!$Q$6,K340&lt;=Formato!$O$6),Formato!$N$6,IF(AND(G340&lt;=Formato!$P$7,H340&lt;=Formato!$P$7,I340&lt;=Formato!$P$7,J340&lt;=Formato!$Q$7,K340&lt;=Formato!$O$7),Formato!$N$7,IF(AND(G340&lt;=Formato!$P$8,H340&lt;=Formato!$P$8,I340&lt;=Formato!$P$8,J340&lt;=Formato!$Q$8,K340&lt;=Formato!$O$8),Formato!$N$8,IF(AND(G340&lt;=Formato!$P$9,H340&lt;=Formato!$P$9,I340&lt;=Formato!$P$9,J340&lt;=Formato!$Q$9,K340&lt;=Formato!$O$9),Formato!$N$9,IF(AND(G340&lt;=Formato!$P$10,H340&lt;=Formato!$P$10,I340&lt;=Formato!$P$10,J340&lt;=Formato!$Q$10,K340&lt;=Formato!$O$10),Formato!$N$10,Formato!$N$11)))))))))</f>
        <v>XXXS</v>
      </c>
      <c r="M340" s="57">
        <f>VLOOKUP(L340,'Tamaños FBR'!$B$3:$F$12,5,0)*F340</f>
        <v>0</v>
      </c>
    </row>
    <row r="341" spans="2:13" ht="14.25" customHeight="1" x14ac:dyDescent="0.25">
      <c r="B341" s="53"/>
      <c r="C341" s="53"/>
      <c r="D341" s="53"/>
      <c r="E341" s="53"/>
      <c r="F341" s="53"/>
      <c r="G341" s="53"/>
      <c r="H341" s="53"/>
      <c r="I341" s="53"/>
      <c r="J341" s="48">
        <f t="shared" si="7"/>
        <v>0</v>
      </c>
      <c r="K341" s="69"/>
      <c r="L341" s="70" t="str">
        <f>IF(AND(G341&lt;=Formato!$P$2,H341&lt;=Formato!$P$2,I341&lt;=Formato!$P$2,J341&lt;=Formato!$Q$2,K341&lt;=Formato!$O$2),Formato!$N$2,IF(AND(G341&lt;=Formato!$P$3,H341&lt;=Formato!$P$3,I341&lt;=Formato!$P$3,J341&lt;=Formato!$Q$3,K341&lt;=Formato!$O$3),Formato!$N$3,IF(AND(G341&lt;=Formato!$P$4,H341&lt;=Formato!$P$4,I341&lt;=Formato!$P$4,J341&lt;=Formato!$Q$4,K341&lt;=Formato!$O$4),Formato!$N$4,IF(AND(G341&lt;=Formato!$P$5,H341&lt;=Formato!$P$5,I341&lt;=Formato!$P$5,J341&lt;=Formato!$Q$5,K341&lt;=Formato!$O$5),Formato!$N$5,IF(AND(G341&lt;=Formato!$P$6,H341&lt;=Formato!$P$6,I341&lt;=Formato!$P$6,J341&lt;=Formato!$Q$6,K341&lt;=Formato!$O$6),Formato!$N$6,IF(AND(G341&lt;=Formato!$P$7,H341&lt;=Formato!$P$7,I341&lt;=Formato!$P$7,J341&lt;=Formato!$Q$7,K341&lt;=Formato!$O$7),Formato!$N$7,IF(AND(G341&lt;=Formato!$P$8,H341&lt;=Formato!$P$8,I341&lt;=Formato!$P$8,J341&lt;=Formato!$Q$8,K341&lt;=Formato!$O$8),Formato!$N$8,IF(AND(G341&lt;=Formato!$P$9,H341&lt;=Formato!$P$9,I341&lt;=Formato!$P$9,J341&lt;=Formato!$Q$9,K341&lt;=Formato!$O$9),Formato!$N$9,IF(AND(G341&lt;=Formato!$P$10,H341&lt;=Formato!$P$10,I341&lt;=Formato!$P$10,J341&lt;=Formato!$Q$10,K341&lt;=Formato!$O$10),Formato!$N$10,Formato!$N$11)))))))))</f>
        <v>XXXS</v>
      </c>
      <c r="M341" s="57">
        <f>VLOOKUP(L341,'Tamaños FBR'!$B$3:$F$12,5,0)*F341</f>
        <v>0</v>
      </c>
    </row>
    <row r="342" spans="2:13" ht="14.25" customHeight="1" x14ac:dyDescent="0.25">
      <c r="B342" s="53"/>
      <c r="C342" s="53"/>
      <c r="D342" s="53"/>
      <c r="E342" s="53"/>
      <c r="F342" s="53"/>
      <c r="G342" s="53"/>
      <c r="H342" s="53"/>
      <c r="I342" s="53"/>
      <c r="J342" s="48">
        <f t="shared" si="7"/>
        <v>0</v>
      </c>
      <c r="K342" s="69"/>
      <c r="L342" s="70" t="str">
        <f>IF(AND(G342&lt;=Formato!$P$2,H342&lt;=Formato!$P$2,I342&lt;=Formato!$P$2,J342&lt;=Formato!$Q$2,K342&lt;=Formato!$O$2),Formato!$N$2,IF(AND(G342&lt;=Formato!$P$3,H342&lt;=Formato!$P$3,I342&lt;=Formato!$P$3,J342&lt;=Formato!$Q$3,K342&lt;=Formato!$O$3),Formato!$N$3,IF(AND(G342&lt;=Formato!$P$4,H342&lt;=Formato!$P$4,I342&lt;=Formato!$P$4,J342&lt;=Formato!$Q$4,K342&lt;=Formato!$O$4),Formato!$N$4,IF(AND(G342&lt;=Formato!$P$5,H342&lt;=Formato!$P$5,I342&lt;=Formato!$P$5,J342&lt;=Formato!$Q$5,K342&lt;=Formato!$O$5),Formato!$N$5,IF(AND(G342&lt;=Formato!$P$6,H342&lt;=Formato!$P$6,I342&lt;=Formato!$P$6,J342&lt;=Formato!$Q$6,K342&lt;=Formato!$O$6),Formato!$N$6,IF(AND(G342&lt;=Formato!$P$7,H342&lt;=Formato!$P$7,I342&lt;=Formato!$P$7,J342&lt;=Formato!$Q$7,K342&lt;=Formato!$O$7),Formato!$N$7,IF(AND(G342&lt;=Formato!$P$8,H342&lt;=Formato!$P$8,I342&lt;=Formato!$P$8,J342&lt;=Formato!$Q$8,K342&lt;=Formato!$O$8),Formato!$N$8,IF(AND(G342&lt;=Formato!$P$9,H342&lt;=Formato!$P$9,I342&lt;=Formato!$P$9,J342&lt;=Formato!$Q$9,K342&lt;=Formato!$O$9),Formato!$N$9,IF(AND(G342&lt;=Formato!$P$10,H342&lt;=Formato!$P$10,I342&lt;=Formato!$P$10,J342&lt;=Formato!$Q$10,K342&lt;=Formato!$O$10),Formato!$N$10,Formato!$N$11)))))))))</f>
        <v>XXXS</v>
      </c>
      <c r="M342" s="57">
        <f>VLOOKUP(L342,'Tamaños FBR'!$B$3:$F$12,5,0)*F342</f>
        <v>0</v>
      </c>
    </row>
    <row r="343" spans="2:13" ht="14.25" customHeight="1" x14ac:dyDescent="0.25">
      <c r="B343" s="53"/>
      <c r="C343" s="53"/>
      <c r="D343" s="53"/>
      <c r="E343" s="53"/>
      <c r="F343" s="53"/>
      <c r="G343" s="53"/>
      <c r="H343" s="53"/>
      <c r="I343" s="53"/>
      <c r="J343" s="48">
        <f t="shared" si="7"/>
        <v>0</v>
      </c>
      <c r="K343" s="69"/>
      <c r="L343" s="70" t="str">
        <f>IF(AND(G343&lt;=Formato!$P$2,H343&lt;=Formato!$P$2,I343&lt;=Formato!$P$2,J343&lt;=Formato!$Q$2,K343&lt;=Formato!$O$2),Formato!$N$2,IF(AND(G343&lt;=Formato!$P$3,H343&lt;=Formato!$P$3,I343&lt;=Formato!$P$3,J343&lt;=Formato!$Q$3,K343&lt;=Formato!$O$3),Formato!$N$3,IF(AND(G343&lt;=Formato!$P$4,H343&lt;=Formato!$P$4,I343&lt;=Formato!$P$4,J343&lt;=Formato!$Q$4,K343&lt;=Formato!$O$4),Formato!$N$4,IF(AND(G343&lt;=Formato!$P$5,H343&lt;=Formato!$P$5,I343&lt;=Formato!$P$5,J343&lt;=Formato!$Q$5,K343&lt;=Formato!$O$5),Formato!$N$5,IF(AND(G343&lt;=Formato!$P$6,H343&lt;=Formato!$P$6,I343&lt;=Formato!$P$6,J343&lt;=Formato!$Q$6,K343&lt;=Formato!$O$6),Formato!$N$6,IF(AND(G343&lt;=Formato!$P$7,H343&lt;=Formato!$P$7,I343&lt;=Formato!$P$7,J343&lt;=Formato!$Q$7,K343&lt;=Formato!$O$7),Formato!$N$7,IF(AND(G343&lt;=Formato!$P$8,H343&lt;=Formato!$P$8,I343&lt;=Formato!$P$8,J343&lt;=Formato!$Q$8,K343&lt;=Formato!$O$8),Formato!$N$8,IF(AND(G343&lt;=Formato!$P$9,H343&lt;=Formato!$P$9,I343&lt;=Formato!$P$9,J343&lt;=Formato!$Q$9,K343&lt;=Formato!$O$9),Formato!$N$9,IF(AND(G343&lt;=Formato!$P$10,H343&lt;=Formato!$P$10,I343&lt;=Formato!$P$10,J343&lt;=Formato!$Q$10,K343&lt;=Formato!$O$10),Formato!$N$10,Formato!$N$11)))))))))</f>
        <v>XXXS</v>
      </c>
      <c r="M343" s="57">
        <f>VLOOKUP(L343,'Tamaños FBR'!$B$3:$F$12,5,0)*F343</f>
        <v>0</v>
      </c>
    </row>
    <row r="344" spans="2:13" ht="14.25" customHeight="1" x14ac:dyDescent="0.25">
      <c r="B344" s="53"/>
      <c r="C344" s="53"/>
      <c r="D344" s="53"/>
      <c r="E344" s="53"/>
      <c r="F344" s="53"/>
      <c r="G344" s="53"/>
      <c r="H344" s="53"/>
      <c r="I344" s="53"/>
      <c r="J344" s="48">
        <f t="shared" si="7"/>
        <v>0</v>
      </c>
      <c r="K344" s="69"/>
      <c r="L344" s="70" t="str">
        <f>IF(AND(G344&lt;=Formato!$P$2,H344&lt;=Formato!$P$2,I344&lt;=Formato!$P$2,J344&lt;=Formato!$Q$2,K344&lt;=Formato!$O$2),Formato!$N$2,IF(AND(G344&lt;=Formato!$P$3,H344&lt;=Formato!$P$3,I344&lt;=Formato!$P$3,J344&lt;=Formato!$Q$3,K344&lt;=Formato!$O$3),Formato!$N$3,IF(AND(G344&lt;=Formato!$P$4,H344&lt;=Formato!$P$4,I344&lt;=Formato!$P$4,J344&lt;=Formato!$Q$4,K344&lt;=Formato!$O$4),Formato!$N$4,IF(AND(G344&lt;=Formato!$P$5,H344&lt;=Formato!$P$5,I344&lt;=Formato!$P$5,J344&lt;=Formato!$Q$5,K344&lt;=Formato!$O$5),Formato!$N$5,IF(AND(G344&lt;=Formato!$P$6,H344&lt;=Formato!$P$6,I344&lt;=Formato!$P$6,J344&lt;=Formato!$Q$6,K344&lt;=Formato!$O$6),Formato!$N$6,IF(AND(G344&lt;=Formato!$P$7,H344&lt;=Formato!$P$7,I344&lt;=Formato!$P$7,J344&lt;=Formato!$Q$7,K344&lt;=Formato!$O$7),Formato!$N$7,IF(AND(G344&lt;=Formato!$P$8,H344&lt;=Formato!$P$8,I344&lt;=Formato!$P$8,J344&lt;=Formato!$Q$8,K344&lt;=Formato!$O$8),Formato!$N$8,IF(AND(G344&lt;=Formato!$P$9,H344&lt;=Formato!$P$9,I344&lt;=Formato!$P$9,J344&lt;=Formato!$Q$9,K344&lt;=Formato!$O$9),Formato!$N$9,IF(AND(G344&lt;=Formato!$P$10,H344&lt;=Formato!$P$10,I344&lt;=Formato!$P$10,J344&lt;=Formato!$Q$10,K344&lt;=Formato!$O$10),Formato!$N$10,Formato!$N$11)))))))))</f>
        <v>XXXS</v>
      </c>
      <c r="M344" s="57">
        <f>VLOOKUP(L344,'Tamaños FBR'!$B$3:$F$12,5,0)*F344</f>
        <v>0</v>
      </c>
    </row>
    <row r="345" spans="2:13" ht="14.25" customHeight="1" x14ac:dyDescent="0.25"/>
    <row r="346" spans="2:13" ht="14.25" customHeight="1" x14ac:dyDescent="0.25"/>
    <row r="347" spans="2:13" ht="14.25" customHeight="1" x14ac:dyDescent="0.25"/>
    <row r="348" spans="2:13" ht="14.25" customHeight="1" x14ac:dyDescent="0.25"/>
    <row r="349" spans="2:13" ht="14.25" customHeight="1" x14ac:dyDescent="0.25"/>
    <row r="350" spans="2:13" ht="14.25" customHeight="1" x14ac:dyDescent="0.25"/>
    <row r="351" spans="2:13" ht="14.25" customHeight="1" x14ac:dyDescent="0.25"/>
    <row r="352" spans="2:13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</sheetData>
  <mergeCells count="3">
    <mergeCell ref="B3:I3"/>
    <mergeCell ref="I7:I8"/>
    <mergeCell ref="I5:I6"/>
  </mergeCells>
  <pageMargins left="0.7" right="0.7" top="0.75" bottom="0.75" header="0" footer="0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Hoja1!$B$3:$B$4</xm:f>
          </x14:formula1>
          <xm:sqref>C16:C344</xm:sqref>
        </x14:dataValidation>
        <x14:dataValidation type="list" allowBlank="1" showInputMessage="1" showErrorMessage="1">
          <x14:formula1>
            <xm:f>Hoja1!$B$6:$B$7</xm:f>
          </x14:formula1>
          <xm:sqref>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10"/>
  <sheetViews>
    <sheetView showGridLines="0" workbookViewId="0">
      <selection activeCell="C7" sqref="C7"/>
    </sheetView>
  </sheetViews>
  <sheetFormatPr baseColWidth="10" defaultRowHeight="15" x14ac:dyDescent="0.25"/>
  <cols>
    <col min="1" max="1" width="2.85546875" style="8" customWidth="1"/>
    <col min="2" max="3" width="21" style="8" customWidth="1"/>
    <col min="4" max="4" width="12.140625" style="8" customWidth="1"/>
    <col min="5" max="5" width="22.28515625" style="8" customWidth="1"/>
    <col min="6" max="6" width="16.42578125" style="8" customWidth="1"/>
    <col min="7" max="7" width="14.85546875" style="8" customWidth="1"/>
    <col min="8" max="8" width="28.28515625" style="8" customWidth="1"/>
    <col min="9" max="9" width="16.140625" style="8" customWidth="1"/>
    <col min="10" max="10" width="12.140625" style="8" customWidth="1"/>
    <col min="11" max="16384" width="11.42578125" style="8"/>
  </cols>
  <sheetData>
    <row r="1" spans="2:10" ht="15.75" thickBot="1" x14ac:dyDescent="0.3"/>
    <row r="2" spans="2:10" ht="15.75" thickBot="1" x14ac:dyDescent="0.3">
      <c r="B2" s="65" t="s">
        <v>46</v>
      </c>
      <c r="C2" s="66"/>
      <c r="D2" s="66"/>
      <c r="E2" s="67"/>
      <c r="F2" s="65" t="s">
        <v>47</v>
      </c>
      <c r="G2" s="66"/>
      <c r="H2" s="67"/>
      <c r="I2" s="65" t="s">
        <v>48</v>
      </c>
      <c r="J2" s="67"/>
    </row>
    <row r="3" spans="2:10" s="17" customFormat="1" x14ac:dyDescent="0.25">
      <c r="B3" s="9" t="s">
        <v>28</v>
      </c>
      <c r="C3" s="10" t="s">
        <v>37</v>
      </c>
      <c r="D3" s="10" t="s">
        <v>3</v>
      </c>
      <c r="E3" s="11" t="s">
        <v>45</v>
      </c>
      <c r="F3" s="12" t="s">
        <v>33</v>
      </c>
      <c r="G3" s="13" t="s">
        <v>34</v>
      </c>
      <c r="H3" s="14" t="s">
        <v>44</v>
      </c>
      <c r="I3" s="9" t="s">
        <v>35</v>
      </c>
      <c r="J3" s="11" t="s">
        <v>36</v>
      </c>
    </row>
    <row r="4" spans="2:10" s="17" customFormat="1" x14ac:dyDescent="0.25">
      <c r="B4" s="18"/>
      <c r="C4" s="19" t="s">
        <v>38</v>
      </c>
      <c r="D4" s="16">
        <v>5</v>
      </c>
      <c r="E4" s="20">
        <v>45488</v>
      </c>
      <c r="F4" s="21"/>
      <c r="G4" s="16"/>
      <c r="H4" s="22"/>
      <c r="I4" s="23" t="str">
        <f>LEFT(Formato!$C$9,10)</f>
        <v/>
      </c>
      <c r="J4" s="24" t="str">
        <f t="shared" ref="J4:J9" si="0">MID(F4,5,8)</f>
        <v/>
      </c>
    </row>
    <row r="5" spans="2:10" s="17" customFormat="1" x14ac:dyDescent="0.25">
      <c r="B5" s="18"/>
      <c r="C5" s="19" t="s">
        <v>39</v>
      </c>
      <c r="D5" s="16">
        <v>5</v>
      </c>
      <c r="E5" s="20">
        <v>45488</v>
      </c>
      <c r="F5" s="21"/>
      <c r="G5" s="16"/>
      <c r="H5" s="22"/>
      <c r="I5" s="23" t="str">
        <f>LEFT(Formato!$C$8,10)</f>
        <v/>
      </c>
      <c r="J5" s="24" t="str">
        <f t="shared" si="0"/>
        <v/>
      </c>
    </row>
    <row r="6" spans="2:10" s="17" customFormat="1" x14ac:dyDescent="0.25">
      <c r="B6" s="18"/>
      <c r="C6" s="19" t="s">
        <v>40</v>
      </c>
      <c r="D6" s="16">
        <v>5</v>
      </c>
      <c r="E6" s="20">
        <v>45488</v>
      </c>
      <c r="F6" s="21"/>
      <c r="G6" s="16"/>
      <c r="H6" s="22"/>
      <c r="I6" s="23" t="str">
        <f>LEFT(Formato!$C$8,10)</f>
        <v/>
      </c>
      <c r="J6" s="24" t="str">
        <f t="shared" si="0"/>
        <v/>
      </c>
    </row>
    <row r="7" spans="2:10" s="17" customFormat="1" x14ac:dyDescent="0.25">
      <c r="B7" s="18"/>
      <c r="C7" s="19" t="s">
        <v>41</v>
      </c>
      <c r="D7" s="16">
        <v>5</v>
      </c>
      <c r="E7" s="20">
        <v>45488</v>
      </c>
      <c r="F7" s="21"/>
      <c r="G7" s="16"/>
      <c r="H7" s="22"/>
      <c r="I7" s="23" t="str">
        <f>LEFT(Formato!$C$8,10)</f>
        <v/>
      </c>
      <c r="J7" s="24" t="str">
        <f t="shared" si="0"/>
        <v/>
      </c>
    </row>
    <row r="8" spans="2:10" s="17" customFormat="1" x14ac:dyDescent="0.25">
      <c r="B8" s="18"/>
      <c r="C8" s="19" t="s">
        <v>42</v>
      </c>
      <c r="D8" s="16">
        <v>5</v>
      </c>
      <c r="E8" s="20">
        <v>45488</v>
      </c>
      <c r="F8" s="21"/>
      <c r="G8" s="16"/>
      <c r="H8" s="22"/>
      <c r="I8" s="23" t="str">
        <f>LEFT(Formato!$C$8,10)</f>
        <v/>
      </c>
      <c r="J8" s="24" t="str">
        <f t="shared" si="0"/>
        <v/>
      </c>
    </row>
    <row r="9" spans="2:10" s="17" customFormat="1" x14ac:dyDescent="0.25">
      <c r="B9" s="18"/>
      <c r="C9" s="19" t="s">
        <v>43</v>
      </c>
      <c r="D9" s="16">
        <v>5</v>
      </c>
      <c r="E9" s="20">
        <v>45488</v>
      </c>
      <c r="F9" s="21"/>
      <c r="G9" s="16"/>
      <c r="H9" s="22"/>
      <c r="I9" s="23" t="str">
        <f>LEFT(Formato!$C$8,10)</f>
        <v/>
      </c>
      <c r="J9" s="24" t="str">
        <f t="shared" si="0"/>
        <v/>
      </c>
    </row>
    <row r="10" spans="2:10" s="17" customFormat="1" ht="15.75" thickBot="1" x14ac:dyDescent="0.3">
      <c r="B10" s="25"/>
      <c r="C10" s="26"/>
      <c r="D10" s="26"/>
      <c r="E10" s="27"/>
      <c r="F10" s="25"/>
      <c r="G10" s="26"/>
      <c r="H10" s="27"/>
      <c r="I10" s="25"/>
      <c r="J10" s="27"/>
    </row>
  </sheetData>
  <mergeCells count="3">
    <mergeCell ref="F2:H2"/>
    <mergeCell ref="B2:E2"/>
    <mergeCell ref="I2:J2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"/>
  <sheetViews>
    <sheetView workbookViewId="0">
      <selection activeCell="F4" sqref="F4"/>
    </sheetView>
  </sheetViews>
  <sheetFormatPr baseColWidth="10" defaultRowHeight="15" x14ac:dyDescent="0.25"/>
  <sheetData>
    <row r="2" spans="2:6" ht="26.25" x14ac:dyDescent="0.25">
      <c r="B2" s="1" t="s">
        <v>6</v>
      </c>
      <c r="C2" s="2" t="s">
        <v>7</v>
      </c>
      <c r="D2" s="2" t="s">
        <v>8</v>
      </c>
      <c r="E2" s="3" t="s">
        <v>9</v>
      </c>
      <c r="F2" s="6" t="s">
        <v>21</v>
      </c>
    </row>
    <row r="3" spans="2:6" x14ac:dyDescent="0.25">
      <c r="B3" s="4" t="s">
        <v>10</v>
      </c>
      <c r="C3" s="5">
        <v>1</v>
      </c>
      <c r="D3" s="5">
        <v>30</v>
      </c>
      <c r="E3" s="5">
        <v>5.0000000000000001E-3</v>
      </c>
      <c r="F3" s="7">
        <v>0.27916666666666667</v>
      </c>
    </row>
    <row r="4" spans="2:6" x14ac:dyDescent="0.25">
      <c r="B4" s="4" t="s">
        <v>11</v>
      </c>
      <c r="C4" s="5">
        <v>3</v>
      </c>
      <c r="D4" s="5">
        <v>40</v>
      </c>
      <c r="E4" s="5">
        <v>8.9999999999999993E-3</v>
      </c>
      <c r="F4" s="7">
        <v>0.50250000000000006</v>
      </c>
    </row>
    <row r="5" spans="2:6" x14ac:dyDescent="0.25">
      <c r="B5" s="4" t="s">
        <v>12</v>
      </c>
      <c r="C5" s="5">
        <v>5</v>
      </c>
      <c r="D5" s="5">
        <v>40</v>
      </c>
      <c r="E5" s="5">
        <v>0.02</v>
      </c>
      <c r="F5" s="7">
        <v>1.1166666666666667</v>
      </c>
    </row>
    <row r="6" spans="2:6" x14ac:dyDescent="0.25">
      <c r="B6" s="4" t="s">
        <v>13</v>
      </c>
      <c r="C6" s="5">
        <v>10</v>
      </c>
      <c r="D6" s="5">
        <v>60</v>
      </c>
      <c r="E6" s="5">
        <v>0.06</v>
      </c>
      <c r="F6" s="7">
        <v>3.35</v>
      </c>
    </row>
    <row r="7" spans="2:6" x14ac:dyDescent="0.25">
      <c r="B7" s="4" t="s">
        <v>14</v>
      </c>
      <c r="C7" s="5">
        <v>12</v>
      </c>
      <c r="D7" s="5">
        <v>75</v>
      </c>
      <c r="E7" s="5">
        <v>0.08</v>
      </c>
      <c r="F7" s="7">
        <v>4.4666666666666668</v>
      </c>
    </row>
    <row r="8" spans="2:6" x14ac:dyDescent="0.25">
      <c r="B8" s="4" t="s">
        <v>15</v>
      </c>
      <c r="C8" s="5">
        <v>15</v>
      </c>
      <c r="D8" s="5">
        <v>100</v>
      </c>
      <c r="E8" s="5">
        <v>0.12</v>
      </c>
      <c r="F8" s="7">
        <v>6.7</v>
      </c>
    </row>
    <row r="9" spans="2:6" x14ac:dyDescent="0.25">
      <c r="B9" s="4" t="s">
        <v>16</v>
      </c>
      <c r="C9" s="5">
        <v>20</v>
      </c>
      <c r="D9" s="5">
        <v>110</v>
      </c>
      <c r="E9" s="5">
        <v>0.16</v>
      </c>
      <c r="F9" s="7">
        <v>8.9333333333333336</v>
      </c>
    </row>
    <row r="10" spans="2:6" x14ac:dyDescent="0.25">
      <c r="B10" s="4" t="s">
        <v>17</v>
      </c>
      <c r="C10" s="5">
        <v>25</v>
      </c>
      <c r="D10" s="5">
        <v>120</v>
      </c>
      <c r="E10" s="5">
        <v>0.2</v>
      </c>
      <c r="F10" s="7">
        <v>11.166666666666668</v>
      </c>
    </row>
    <row r="11" spans="2:6" x14ac:dyDescent="0.25">
      <c r="B11" s="4" t="s">
        <v>18</v>
      </c>
      <c r="C11" s="5">
        <v>30</v>
      </c>
      <c r="D11" s="5">
        <v>150</v>
      </c>
      <c r="E11" s="5">
        <v>1</v>
      </c>
      <c r="F11" s="7">
        <v>55.833333333333336</v>
      </c>
    </row>
    <row r="12" spans="2:6" x14ac:dyDescent="0.25">
      <c r="B12" s="4" t="s">
        <v>19</v>
      </c>
      <c r="C12" s="5" t="s">
        <v>20</v>
      </c>
      <c r="D12" s="5" t="s">
        <v>20</v>
      </c>
      <c r="E12" s="5" t="s">
        <v>20</v>
      </c>
      <c r="F12" s="7">
        <v>111.66666666666667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"/>
  <sheetViews>
    <sheetView workbookViewId="0">
      <selection activeCell="B8" sqref="B8"/>
    </sheetView>
  </sheetViews>
  <sheetFormatPr baseColWidth="10" defaultRowHeight="15" x14ac:dyDescent="0.25"/>
  <sheetData>
    <row r="2" spans="2:2" x14ac:dyDescent="0.25">
      <c r="B2" t="s">
        <v>25</v>
      </c>
    </row>
    <row r="3" spans="2:2" x14ac:dyDescent="0.25">
      <c r="B3" t="s">
        <v>27</v>
      </c>
    </row>
    <row r="4" spans="2:2" x14ac:dyDescent="0.25">
      <c r="B4" t="s">
        <v>26</v>
      </c>
    </row>
    <row r="6" spans="2:2" x14ac:dyDescent="0.25">
      <c r="B6" s="15" t="s">
        <v>55</v>
      </c>
    </row>
    <row r="7" spans="2:2" x14ac:dyDescent="0.25">
      <c r="B7" s="15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Formato</vt:lpstr>
      <vt:lpstr>Cajas</vt:lpstr>
      <vt:lpstr>Tamaños FBR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AYALA</dc:creator>
  <cp:lastModifiedBy>SANTIAGO ROMERO LLOSA</cp:lastModifiedBy>
  <dcterms:created xsi:type="dcterms:W3CDTF">2022-11-28T00:07:30Z</dcterms:created>
  <dcterms:modified xsi:type="dcterms:W3CDTF">2024-10-22T15:30:18Z</dcterms:modified>
</cp:coreProperties>
</file>